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215" windowWidth="15330" windowHeight="4305" tabRatio="417" activeTab="2"/>
  </bookViews>
  <sheets>
    <sheet name="data" sheetId="1" r:id="rId1"/>
    <sheet name="TESTATA" sheetId="2" r:id="rId2"/>
    <sheet name="PRAP ANCONA" sheetId="3" r:id="rId3"/>
    <sheet name="PRAP BARI" sheetId="4" r:id="rId4"/>
    <sheet name="PRAP BOLOGNA" sheetId="5" r:id="rId5"/>
    <sheet name="PRAP CAGLIARI" sheetId="6" r:id="rId6"/>
    <sheet name="PRAP CATANZARO" sheetId="7" r:id="rId7"/>
    <sheet name="PRAP FIRENZE" sheetId="8" r:id="rId8"/>
    <sheet name="PRAP GENOVA" sheetId="9" r:id="rId9"/>
    <sheet name="PRAP MILANO" sheetId="10" r:id="rId10"/>
    <sheet name="PRAP NAPOLI" sheetId="11" r:id="rId11"/>
    <sheet name="PRAP PADOVA" sheetId="12" r:id="rId12"/>
    <sheet name="PRAP PALERMO" sheetId="13" r:id="rId13"/>
    <sheet name="PRAP PERUGIA" sheetId="14" r:id="rId14"/>
    <sheet name="PRAP PESCARA" sheetId="15" r:id="rId15"/>
    <sheet name="PRAP POTENZA" sheetId="16" r:id="rId16"/>
    <sheet name="PRAP ROMA" sheetId="17" r:id="rId17"/>
    <sheet name="PRAP TORINO" sheetId="18" r:id="rId18"/>
    <sheet name="riepilogo per area geografica" sheetId="19" r:id="rId19"/>
    <sheet name="riepilogo per figura prof.le" sheetId="20" r:id="rId20"/>
    <sheet name="riepilogo per provveditorato" sheetId="21" r:id="rId21"/>
    <sheet name="riepilogo integraz. posti_prap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123Graph_A" hidden="1">'[7]PARTE_1'!$L$11:$L$30</definedName>
    <definedName name="__123Graph_AGRAFICO1" hidden="1">'[2]Tabella 4'!$C$10:$C$26</definedName>
    <definedName name="__123Graph_AGRAFICO2" hidden="1">'[2]Tabella 4'!$O$14:$O$26</definedName>
    <definedName name="__123Graph_AGRAFICO3" hidden="1">'[2]Tabella 4'!$K$14:$K$26</definedName>
    <definedName name="__123Graph_AGRAFICO4" hidden="1">'[7]PARTE_1'!$F$192:$F$212</definedName>
    <definedName name="__123Graph_AGRAFICO5" hidden="1">'[7]PARTE_1'!$F$236:$F$256</definedName>
    <definedName name="__123Graph_AGRAFICO6" hidden="1">'[7]PARTE_1'!$F$279:$F$299</definedName>
    <definedName name="__123Graph_B" hidden="1">'[7]PARTE_1'!$O$11:$O$30</definedName>
    <definedName name="__123Graph_BGRAFICO1" hidden="1">'[2]Tabella 4'!$F$10:$F$26</definedName>
    <definedName name="__123Graph_BGRAFICO2" hidden="1">'[2]Tabella 4'!$P$14:$P$26</definedName>
    <definedName name="__123Graph_BGRAFICO3" hidden="1">'[2]Tabella 4'!$N$14:$N$26</definedName>
    <definedName name="__123Graph_CGRAFICO1" hidden="1">'[3]Benefici'!#REF!</definedName>
    <definedName name="__123Graph_CGRAFICO2" hidden="1">'[3]Benefici'!#REF!</definedName>
    <definedName name="__123Graph_DGRAFICO1" hidden="1">'[3]Benefici'!#REF!</definedName>
    <definedName name="__123Graph_DGRAFICO2" hidden="1">'[3]Benefici'!#REF!</definedName>
    <definedName name="__123Graph_EGRAFICO1" hidden="1">'[3]Benefici'!#REF!</definedName>
    <definedName name="__123Graph_EGRAFICO2" hidden="1">'[3]Benefici'!#REF!</definedName>
    <definedName name="__123Graph_FGRAFICO1" hidden="1">'[3]Benefici'!#REF!</definedName>
    <definedName name="__123Graph_FGRAFICO2" hidden="1">'[3]Benefici'!#REF!</definedName>
    <definedName name="__123Graph_X" hidden="1">'[7]PARTE_1'!$A$11:$A$30</definedName>
    <definedName name="__123Graph_XGRAFICO1" hidden="1">'[2]Tabella 4'!$A$10:$A$26</definedName>
    <definedName name="__123Graph_XGRAFICO2" hidden="1">'[2]Tabella 4'!$A$14:$A$26</definedName>
    <definedName name="__123Graph_XGRAFICO3" hidden="1">'[2]Tabella 4'!$A$14:$A$26</definedName>
    <definedName name="__123Graph_XGRAFICO4" hidden="1">'[7]PARTE_1'!$A$192:$A$212</definedName>
    <definedName name="__123Graph_XGRAFICO5" hidden="1">'[7]PARTE_1'!$A$236:$A$256</definedName>
    <definedName name="__123Graph_XGRAFICO6" hidden="1">'[7]PARTE_1'!$A$279:$A$299</definedName>
    <definedName name="_123Grafph_AGRAFICO" hidden="1">'[6]Tabella 4'!$C$8:$C$24</definedName>
    <definedName name="_xlnm._FilterDatabase" localSheetId="2" hidden="1">'PRAP ANCONA'!$A$7:$AQ$21</definedName>
    <definedName name="_xlnm._FilterDatabase" localSheetId="4" hidden="1">'PRAP BOLOGNA'!$A$7:$L$32</definedName>
    <definedName name="_xlnm._FilterDatabase" localSheetId="5" hidden="1">'PRAP CAGLIARI'!$A$7:$L$29</definedName>
    <definedName name="_xlnm._FilterDatabase" localSheetId="6" hidden="1">'PRAP CATANZARO'!$A$7:$L$27</definedName>
    <definedName name="_xlnm._FilterDatabase" localSheetId="7" hidden="1">'PRAP FIRENZE'!$A$7:$L$44</definedName>
    <definedName name="_xlnm._FilterDatabase" localSheetId="8" hidden="1">'PRAP GENOVA'!$A$7:$L$15</definedName>
    <definedName name="_xlnm._FilterDatabase" localSheetId="9" hidden="1">'PRAP MILANO'!$A$7:$AM$7</definedName>
    <definedName name="_xlnm._FilterDatabase" localSheetId="10" hidden="1">'PRAP NAPOLI'!$A$7:$O$39</definedName>
    <definedName name="_xlnm._FilterDatabase" localSheetId="11" hidden="1">'PRAP PADOVA'!$A$8:$L$43</definedName>
    <definedName name="_xlnm._FilterDatabase" localSheetId="12" hidden="1">'PRAP PALERMO'!$A$8:$L$48</definedName>
    <definedName name="_xlnm._FilterDatabase" localSheetId="13" hidden="1">'PRAP PERUGIA'!$A$8:$L$16</definedName>
    <definedName name="_xlnm._FilterDatabase" localSheetId="14" hidden="1">'PRAP PESCARA'!$A$7:$R$28</definedName>
    <definedName name="_xlnm._FilterDatabase" localSheetId="15" hidden="1">'PRAP POTENZA'!$A$7:$L$15</definedName>
    <definedName name="_xlnm._FilterDatabase" localSheetId="16" hidden="1">'PRAP ROMA'!$A$7:$L$31</definedName>
    <definedName name="_xlnm._FilterDatabase" localSheetId="17" hidden="1">'PRAP TORINO'!$A$7:$L$33</definedName>
    <definedName name="_Key1" hidden="1">'[7]PARTE_1'!$F$236:$F$256</definedName>
    <definedName name="_Key2" hidden="1">'[7]PARTE_1'!$A$236:$A$256</definedName>
    <definedName name="_Order1" hidden="1">0</definedName>
    <definedName name="_Order2" hidden="1">255</definedName>
    <definedName name="_Sort" hidden="1">'[7]PARTE_1'!$A$236:$F$256</definedName>
    <definedName name="_xlnm.Print_Area">'\\M.pedrotti\condivisa\documenti\PRESENZE\PRES_2003\Luglio_2001\[FINALE_new.xls]posizioni giuridiche host'!$A$1:$F$17</definedName>
    <definedName name="Area_stampa1">'[8]TABELLE ORGANICO02'!$C$1:$N$51</definedName>
    <definedName name="cla" hidden="1">'[9]Benefici'!#REF!</definedName>
    <definedName name="d" hidden="1">#REF!</definedName>
    <definedName name="fla" hidden="1">'[9]Benefici'!#REF!</definedName>
    <definedName name="gra" hidden="1">'[5]Tabella 4'!$A$8:$A$24</definedName>
    <definedName name="grafico" hidden="1">'[2]Tabella 4'!$N$14:$N$26</definedName>
    <definedName name="grafico_reati" hidden="1">'[2]Tabella 4'!$F$10:$F$26</definedName>
    <definedName name="grareati" hidden="1">'[2]Tabella 4'!$A$10:$A$26</definedName>
    <definedName name="pippo" hidden="1">'[2]Tabella 4'!$A$14:$A$26</definedName>
    <definedName name="rea" hidden="1">'[2]Tabella 4'!$F$10:$F$26</definedName>
    <definedName name="TIT_ST">#REF!</definedName>
    <definedName name="_xlnm.Print_Titles" localSheetId="4">'PRAP BOLOGNA'!$1:$7</definedName>
    <definedName name="_xlnm.Print_Titles" localSheetId="5">'PRAP CAGLIARI'!$1:$7</definedName>
    <definedName name="_xlnm.Print_Titles" localSheetId="6">'PRAP CATANZARO'!$1:$7</definedName>
    <definedName name="_xlnm.Print_Titles" localSheetId="7">'PRAP FIRENZE'!$1:$7</definedName>
    <definedName name="_xlnm.Print_Titles" localSheetId="9">'PRAP MILANO'!$1:$7</definedName>
    <definedName name="_xlnm.Print_Titles" localSheetId="10">'PRAP NAPOLI'!$1:$7</definedName>
    <definedName name="_xlnm.Print_Titles" localSheetId="11">'PRAP PADOVA'!$1:$8</definedName>
    <definedName name="_xlnm.Print_Titles" localSheetId="12">'PRAP PALERMO'!$1:$8</definedName>
    <definedName name="_xlnm.Print_Titles" localSheetId="14">'PRAP PESCARA'!$1:$7</definedName>
    <definedName name="_xlnm.Print_Titles" localSheetId="16">'PRAP ROMA'!$1:$7</definedName>
    <definedName name="_xlnm.Print_Titles" localSheetId="17">'PRAP TORINO'!$1:$7</definedName>
    <definedName name="Titoli_stampa_MI">'[1]STOR_PG'!$2:$12</definedName>
    <definedName name="treati" hidden="1">'[2]Tabella 4'!$K$14:$K$26</definedName>
  </definedNames>
  <calcPr fullCalcOnLoad="1"/>
</workbook>
</file>

<file path=xl/comments10.xml><?xml version="1.0" encoding="utf-8"?>
<comments xmlns="http://schemas.openxmlformats.org/spreadsheetml/2006/main">
  <authors>
    <author>Fulvio.Tallarita</author>
  </authors>
  <commentList>
    <comment ref="R35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U20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T20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S20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Fulvio.Tallarita</author>
  </authors>
  <commentList>
    <comment ref="R34" authorId="0">
      <text>
        <r>
          <rPr>
            <b/>
            <sz val="8"/>
            <rFont val="Tahoma"/>
            <family val="0"/>
          </rPr>
          <t>attenzione: 1 (dap) + 4 (prap)</t>
        </r>
        <r>
          <rPr>
            <sz val="8"/>
            <rFont val="Tahoma"/>
            <family val="0"/>
          </rPr>
          <t xml:space="preserve">
</t>
        </r>
      </text>
    </comment>
    <comment ref="U2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U1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O19" authorId="0">
      <text>
        <r>
          <rPr>
            <b/>
            <sz val="8"/>
            <rFont val="Tahoma"/>
            <family val="0"/>
          </rPr>
          <t>attenzione: 1 (dap) + 3 (prap)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attenzione: 1 (dap) + 3 (prap)</t>
        </r>
        <r>
          <rPr>
            <sz val="8"/>
            <rFont val="Tahoma"/>
            <family val="0"/>
          </rPr>
          <t xml:space="preserve">
</t>
        </r>
      </text>
    </comment>
    <comment ref="Q34" authorId="0">
      <text>
        <r>
          <rPr>
            <b/>
            <sz val="8"/>
            <rFont val="Tahoma"/>
            <family val="0"/>
          </rPr>
          <t>attenzione: 1 (dap) + 4 (prap)</t>
        </r>
        <r>
          <rPr>
            <sz val="8"/>
            <rFont val="Tahoma"/>
            <family val="0"/>
          </rPr>
          <t xml:space="preserve">
</t>
        </r>
      </text>
    </comment>
    <comment ref="T1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T2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M19" authorId="0">
      <text>
        <r>
          <rPr>
            <b/>
            <sz val="8"/>
            <rFont val="Tahoma"/>
            <family val="0"/>
          </rPr>
          <t>attenzione: 1 (dap) + 3 (prap)</t>
        </r>
        <r>
          <rPr>
            <sz val="8"/>
            <rFont val="Tahoma"/>
            <family val="0"/>
          </rPr>
          <t xml:space="preserve">
</t>
        </r>
      </text>
    </comment>
    <comment ref="P34" authorId="0">
      <text>
        <r>
          <rPr>
            <b/>
            <sz val="8"/>
            <rFont val="Tahoma"/>
            <family val="0"/>
          </rPr>
          <t>attenzione: 1 (dap) + 4 (prap)</t>
        </r>
        <r>
          <rPr>
            <sz val="8"/>
            <rFont val="Tahoma"/>
            <family val="0"/>
          </rPr>
          <t xml:space="preserve">
</t>
        </r>
      </text>
    </comment>
    <comment ref="S1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S2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Fulvio.Tallarita</author>
  </authors>
  <commentList>
    <comment ref="R33" authorId="0">
      <text>
        <r>
          <rPr>
            <b/>
            <sz val="8"/>
            <rFont val="Tahoma"/>
            <family val="0"/>
          </rPr>
          <t>attenzione: rif. nota 1146/lq Uepe Trento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8"/>
            <rFont val="Tahoma"/>
            <family val="0"/>
          </rPr>
          <t>attenzione: rif. nota 1146/lq Uepe Trento</t>
        </r>
        <r>
          <rPr>
            <sz val="8"/>
            <rFont val="Tahoma"/>
            <family val="0"/>
          </rPr>
          <t xml:space="preserve">
</t>
        </r>
      </text>
    </comment>
    <comment ref="P33" authorId="0">
      <text>
        <r>
          <rPr>
            <b/>
            <sz val="8"/>
            <rFont val="Tahoma"/>
            <family val="0"/>
          </rPr>
          <t>attenzione: rif. nota 1146/lq Uepe Trento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Fulvio.Tallarita</author>
  </authors>
  <commentList>
    <comment ref="O28" authorId="0">
      <text>
        <r>
          <rPr>
            <b/>
            <sz val="8"/>
            <rFont val="Tahoma"/>
            <family val="0"/>
          </rPr>
          <t>attenzione: 1 (dap) + 2 (prap)</t>
        </r>
        <r>
          <rPr>
            <sz val="8"/>
            <rFont val="Tahoma"/>
            <family val="0"/>
          </rPr>
          <t xml:space="preserve">
</t>
        </r>
      </text>
    </comment>
    <comment ref="R37" authorId="0">
      <text>
        <r>
          <rPr>
            <b/>
            <sz val="8"/>
            <rFont val="Tahoma"/>
            <family val="0"/>
          </rPr>
          <t>attenzione: non è possibile assegnare dist. Prap, altrimenti creerebbe soprannumero *** AL NETTO TRASF.TO ALONGE</t>
        </r>
        <r>
          <rPr>
            <sz val="8"/>
            <rFont val="Tahoma"/>
            <family val="0"/>
          </rPr>
          <t xml:space="preserve">
</t>
        </r>
      </text>
    </comment>
    <comment ref="R40" authorId="0">
      <text>
        <r>
          <rPr>
            <b/>
            <sz val="8"/>
            <rFont val="Tahoma"/>
            <family val="0"/>
          </rPr>
          <t>attenzione: 5 (dap) + 1 (prap)</t>
        </r>
        <r>
          <rPr>
            <sz val="8"/>
            <rFont val="Tahoma"/>
            <family val="0"/>
          </rPr>
          <t xml:space="preserve">
</t>
        </r>
      </text>
    </comment>
    <comment ref="R41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U37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X10" authorId="0">
      <text>
        <r>
          <rPr>
            <b/>
            <sz val="8"/>
            <rFont val="Tahoma"/>
            <family val="0"/>
          </rPr>
          <t>attenzione: 1 (dap) + 2 (prap)</t>
        </r>
        <r>
          <rPr>
            <sz val="8"/>
            <rFont val="Tahoma"/>
            <family val="0"/>
          </rPr>
          <t xml:space="preserve">
</t>
        </r>
      </text>
    </comment>
    <comment ref="AG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AG17" authorId="0">
      <text>
        <r>
          <rPr>
            <b/>
            <sz val="8"/>
            <rFont val="Tahoma"/>
            <family val="0"/>
          </rPr>
          <t>attenzione: 2 (dap) + 1 (prap)</t>
        </r>
        <r>
          <rPr>
            <sz val="8"/>
            <rFont val="Tahoma"/>
            <family val="0"/>
          </rPr>
          <t xml:space="preserve">
</t>
        </r>
      </text>
    </comment>
    <comment ref="R44" authorId="0">
      <text>
        <r>
          <rPr>
            <b/>
            <sz val="8"/>
            <rFont val="Tahoma"/>
            <family val="0"/>
          </rPr>
          <t>attenzione: 1 (dap) + 3 (prap)</t>
        </r>
        <r>
          <rPr>
            <sz val="8"/>
            <rFont val="Tahoma"/>
            <family val="0"/>
          </rPr>
          <t xml:space="preserve">
</t>
        </r>
      </text>
    </comment>
    <comment ref="AG35" authorId="0">
      <text>
        <r>
          <rPr>
            <b/>
            <sz val="8"/>
            <rFont val="Tahoma"/>
            <family val="0"/>
          </rPr>
          <t>attenzione: 2 (dap) + 1 (prap)</t>
        </r>
        <r>
          <rPr>
            <sz val="8"/>
            <rFont val="Tahoma"/>
            <family val="0"/>
          </rPr>
          <t xml:space="preserve">
</t>
        </r>
      </text>
    </comment>
    <comment ref="N28" authorId="0">
      <text>
        <r>
          <rPr>
            <b/>
            <sz val="8"/>
            <rFont val="Tahoma"/>
            <family val="0"/>
          </rPr>
          <t>attenzione: 1 (dap) + 2 (prap)</t>
        </r>
        <r>
          <rPr>
            <sz val="8"/>
            <rFont val="Tahoma"/>
            <family val="0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0"/>
          </rPr>
          <t>attenzione: non è possibile assegnare dist. Prap, altrimenti creerebbe soprannumero *** AL NETTO TRASF.TO ALONGE</t>
        </r>
        <r>
          <rPr>
            <sz val="8"/>
            <rFont val="Tahoma"/>
            <family val="0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0"/>
          </rPr>
          <t>attenzione: 5 (dap) + 1 (prap)</t>
        </r>
        <r>
          <rPr>
            <sz val="8"/>
            <rFont val="Tahoma"/>
            <family val="0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Q44" authorId="0">
      <text>
        <r>
          <rPr>
            <b/>
            <sz val="8"/>
            <rFont val="Tahoma"/>
            <family val="0"/>
          </rPr>
          <t>attenzione: 1 (dap) + 3 (prap)</t>
        </r>
        <r>
          <rPr>
            <sz val="8"/>
            <rFont val="Tahoma"/>
            <family val="0"/>
          </rPr>
          <t xml:space="preserve">
</t>
        </r>
      </text>
    </comment>
    <comment ref="T37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attenzione: 1 (dap) + 2 (prap)</t>
        </r>
        <r>
          <rPr>
            <sz val="8"/>
            <rFont val="Tahoma"/>
            <family val="0"/>
          </rPr>
          <t xml:space="preserve">
</t>
        </r>
      </text>
    </comment>
    <comment ref="AF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AF17" authorId="0">
      <text>
        <r>
          <rPr>
            <b/>
            <sz val="8"/>
            <rFont val="Tahoma"/>
            <family val="0"/>
          </rPr>
          <t>attenzione: 2 (dap) + 1 (prap)</t>
        </r>
        <r>
          <rPr>
            <sz val="8"/>
            <rFont val="Tahoma"/>
            <family val="0"/>
          </rPr>
          <t xml:space="preserve">
</t>
        </r>
      </text>
    </comment>
    <comment ref="AF35" authorId="0">
      <text>
        <r>
          <rPr>
            <b/>
            <sz val="8"/>
            <rFont val="Tahoma"/>
            <family val="0"/>
          </rPr>
          <t>attenzione: 2 (dap) + 1 (prap)</t>
        </r>
        <r>
          <rPr>
            <sz val="8"/>
            <rFont val="Tahoma"/>
            <family val="0"/>
          </rPr>
          <t xml:space="preserve">
</t>
        </r>
      </text>
    </comment>
    <comment ref="M28" authorId="0">
      <text>
        <r>
          <rPr>
            <b/>
            <sz val="8"/>
            <rFont val="Tahoma"/>
            <family val="0"/>
          </rPr>
          <t>attenzione: 1 (dap) + 2 (prap)</t>
        </r>
        <r>
          <rPr>
            <sz val="8"/>
            <rFont val="Tahoma"/>
            <family val="0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0"/>
          </rPr>
          <t>attenzione: non è possibile assegnare dist. Prap, altrimenti creerebbe soprannumero *** AL NETTO TRASF.TO ALONGE</t>
        </r>
        <r>
          <rPr>
            <sz val="8"/>
            <rFont val="Tahoma"/>
            <family val="0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0"/>
          </rPr>
          <t>attenzione: 5 (dap) + 1 (prap)</t>
        </r>
        <r>
          <rPr>
            <sz val="8"/>
            <rFont val="Tahoma"/>
            <family val="0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P44" authorId="0">
      <text>
        <r>
          <rPr>
            <b/>
            <sz val="8"/>
            <rFont val="Tahoma"/>
            <family val="0"/>
          </rPr>
          <t>attenzione: 1 (dap) + 3 (prap)</t>
        </r>
        <r>
          <rPr>
            <sz val="8"/>
            <rFont val="Tahoma"/>
            <family val="0"/>
          </rPr>
          <t xml:space="preserve">
</t>
        </r>
      </text>
    </comment>
    <comment ref="S37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0"/>
          </rPr>
          <t>attenzione: 1 (dap) + 2 (prap)</t>
        </r>
        <r>
          <rPr>
            <sz val="8"/>
            <rFont val="Tahoma"/>
            <family val="0"/>
          </rPr>
          <t xml:space="preserve">
</t>
        </r>
      </text>
    </comment>
    <comment ref="AE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AE17" authorId="0">
      <text>
        <r>
          <rPr>
            <b/>
            <sz val="8"/>
            <rFont val="Tahoma"/>
            <family val="0"/>
          </rPr>
          <t>attenzione: 2 (dap) + 1 (prap)</t>
        </r>
        <r>
          <rPr>
            <sz val="8"/>
            <rFont val="Tahoma"/>
            <family val="0"/>
          </rPr>
          <t xml:space="preserve">
</t>
        </r>
      </text>
    </comment>
    <comment ref="AE35" authorId="0">
      <text>
        <r>
          <rPr>
            <b/>
            <sz val="8"/>
            <rFont val="Tahoma"/>
            <family val="0"/>
          </rPr>
          <t>attenzione: 2 (dap) + 1 (prap)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Fulvio.Tallarita</author>
  </authors>
  <commentList>
    <comment ref="Q15" authorId="0">
      <text>
        <r>
          <rPr>
            <b/>
            <sz val="8"/>
            <rFont val="Tahoma"/>
            <family val="0"/>
          </rPr>
          <t>attenzione: 3 (dap) + 1 (prap)</t>
        </r>
      </text>
    </comment>
    <comment ref="P15" authorId="0">
      <text>
        <r>
          <rPr>
            <b/>
            <sz val="8"/>
            <rFont val="Tahoma"/>
            <family val="0"/>
          </rPr>
          <t>attenzione: 3 (dap) + 1 (prap)</t>
        </r>
      </text>
    </comment>
  </commentList>
</comments>
</file>

<file path=xl/comments17.xml><?xml version="1.0" encoding="utf-8"?>
<comments xmlns="http://schemas.openxmlformats.org/spreadsheetml/2006/main">
  <authors>
    <author>Fulvio.Tallarita</author>
  </authors>
  <commentList>
    <comment ref="O17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0"/>
          </rPr>
          <t>attenzione: 7 (dap) + 1 (prap)</t>
        </r>
        <r>
          <rPr>
            <sz val="8"/>
            <rFont val="Tahoma"/>
            <family val="0"/>
          </rPr>
          <t xml:space="preserve">
</t>
        </r>
      </text>
    </comment>
    <comment ref="U12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N17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0"/>
          </rPr>
          <t>attenzione: 7 (dap) + 1 (prap)</t>
        </r>
        <r>
          <rPr>
            <sz val="8"/>
            <rFont val="Tahoma"/>
            <family val="0"/>
          </rPr>
          <t xml:space="preserve">
</t>
        </r>
      </text>
    </comment>
    <comment ref="T12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AF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AF21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M17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0"/>
          </rPr>
          <t>attenzione: 7 (dap) + 1 (prap)</t>
        </r>
        <r>
          <rPr>
            <sz val="8"/>
            <rFont val="Tahoma"/>
            <family val="0"/>
          </rPr>
          <t xml:space="preserve">
</t>
        </r>
      </text>
    </comment>
    <comment ref="X12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AA12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AD12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AG12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AJ12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S12" authorId="0">
      <text>
        <r>
          <rPr>
            <b/>
            <sz val="8"/>
            <rFont val="Tahoma"/>
            <family val="0"/>
          </rPr>
          <t>attenzione: non è possibile assegnare dist prap, altrimenti creerebbe soprannumero</t>
        </r>
        <r>
          <rPr>
            <sz val="8"/>
            <rFont val="Tahoma"/>
            <family val="0"/>
          </rPr>
          <t xml:space="preserve">
</t>
        </r>
      </text>
    </comment>
    <comment ref="AE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AE21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Fulvio.Tallarita</author>
  </authors>
  <commentList>
    <comment ref="Q24" authorId="0">
      <text>
        <r>
          <rPr>
            <b/>
            <sz val="8"/>
            <rFont val="Tahoma"/>
            <family val="0"/>
          </rPr>
          <t>attenzione: 2(prap) + 1 ass.soc. C3 (dap)</t>
        </r>
        <r>
          <rPr>
            <sz val="8"/>
            <rFont val="Tahoma"/>
            <family val="0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0"/>
          </rPr>
          <t>attenzione: 1 (prap) + 1 ass.soc. C3 (dap)</t>
        </r>
      </text>
    </comment>
    <comment ref="P24" authorId="0">
      <text>
        <r>
          <rPr>
            <b/>
            <sz val="8"/>
            <rFont val="Tahoma"/>
            <family val="0"/>
          </rPr>
          <t>attenzione: 2(prap) + 1 ass.soc. C3 (dap)</t>
        </r>
        <r>
          <rPr>
            <sz val="8"/>
            <rFont val="Tahoma"/>
            <family val="0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0"/>
          </rPr>
          <t>attenzione: 1 (prap) + 1 ass.soc. C3 (dap)</t>
        </r>
      </text>
    </comment>
  </commentList>
</comments>
</file>

<file path=xl/comments3.xml><?xml version="1.0" encoding="utf-8"?>
<comments xmlns="http://schemas.openxmlformats.org/spreadsheetml/2006/main">
  <authors>
    <author>Fulvio.Tallarita</author>
  </authors>
  <commentList>
    <comment ref="R19" authorId="0">
      <text>
        <r>
          <rPr>
            <b/>
            <sz val="8"/>
            <rFont val="Tahoma"/>
            <family val="0"/>
          </rPr>
          <t>1 dist.dap + 1 dist. prap</t>
        </r>
        <r>
          <rPr>
            <sz val="8"/>
            <rFont val="Tahoma"/>
            <family val="0"/>
          </rPr>
          <t xml:space="preserve">
</t>
        </r>
      </text>
    </comment>
    <comment ref="X14" authorId="0">
      <text>
        <r>
          <rPr>
            <b/>
            <sz val="8"/>
            <rFont val="Tahoma"/>
            <family val="0"/>
          </rPr>
          <t xml:space="preserve">attenzione: non è possibile assegnare dist. Prap altrimenti si creerebbe soprannumero
</t>
        </r>
        <r>
          <rPr>
            <sz val="8"/>
            <rFont val="Tahoma"/>
            <family val="0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0"/>
          </rPr>
          <t>1 dist.dap + 1 dist. prap</t>
        </r>
        <r>
          <rPr>
            <sz val="8"/>
            <rFont val="Tahoma"/>
            <family val="0"/>
          </rPr>
          <t xml:space="preserve">
</t>
        </r>
      </text>
    </comment>
    <comment ref="W14" authorId="0">
      <text>
        <r>
          <rPr>
            <b/>
            <sz val="8"/>
            <rFont val="Tahoma"/>
            <family val="0"/>
          </rPr>
          <t xml:space="preserve">attenzione: non è possibile assegnare dist. Prap altrimenti si creerebbe soprannumero
</t>
        </r>
        <r>
          <rPr>
            <sz val="8"/>
            <rFont val="Tahoma"/>
            <family val="0"/>
          </rPr>
          <t xml:space="preserve">
</t>
        </r>
      </text>
    </comment>
    <comment ref="V14" authorId="0">
      <text>
        <r>
          <rPr>
            <b/>
            <sz val="8"/>
            <rFont val="Tahoma"/>
            <family val="0"/>
          </rPr>
          <t xml:space="preserve">attenzione: non è possibile assegnare dist. Prap altrimenti si creerebbe soprannumero
</t>
        </r>
        <r>
          <rPr>
            <sz val="8"/>
            <rFont val="Tahoma"/>
            <family val="0"/>
          </rPr>
          <t xml:space="preserve">
</t>
        </r>
      </text>
    </comment>
    <comment ref="Z14" authorId="0">
      <text>
        <r>
          <rPr>
            <b/>
            <sz val="8"/>
            <rFont val="Tahoma"/>
            <family val="0"/>
          </rPr>
          <t xml:space="preserve">attenzione: non è possibile assegnare dist. Prap altrimenti si creerebbe soprannumero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Fulvio.Tallarita</author>
  </authors>
  <commentList>
    <comment ref="X26" authorId="0">
      <text>
        <r>
          <rPr>
            <b/>
            <sz val="8"/>
            <rFont val="Tahoma"/>
            <family val="0"/>
          </rPr>
          <t>Attenzione: non è possibile assegnare i 2 posti del Prap in quanto si creerebbe soprannumero</t>
        </r>
        <r>
          <rPr>
            <sz val="8"/>
            <rFont val="Tahoma"/>
            <family val="0"/>
          </rPr>
          <t xml:space="preserve">
</t>
        </r>
      </text>
    </comment>
    <comment ref="W26" authorId="0">
      <text>
        <r>
          <rPr>
            <b/>
            <sz val="8"/>
            <rFont val="Tahoma"/>
            <family val="0"/>
          </rPr>
          <t>Attenzione: non è possibile assegnare i 2 posti del Prap in quanto si creerebbe soprannumero</t>
        </r>
        <r>
          <rPr>
            <sz val="8"/>
            <rFont val="Tahoma"/>
            <family val="0"/>
          </rPr>
          <t xml:space="preserve">
</t>
        </r>
      </text>
    </comment>
    <comment ref="V26" authorId="0">
      <text>
        <r>
          <rPr>
            <b/>
            <sz val="8"/>
            <rFont val="Tahoma"/>
            <family val="0"/>
          </rPr>
          <t>Attenzione: non è possibile assegnare i 2 posti del Prap in quanto si creerebbe soprannumero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Fulvio.Tallarita</author>
  </authors>
  <commentList>
    <comment ref="R26" authorId="0">
      <text>
        <r>
          <rPr>
            <b/>
            <sz val="8"/>
            <rFont val="Tahoma"/>
            <family val="0"/>
          </rPr>
          <t>attenzione: 1 (dap) + 5 (prap)</t>
        </r>
        <r>
          <rPr>
            <sz val="8"/>
            <rFont val="Tahoma"/>
            <family val="0"/>
          </rPr>
          <t xml:space="preserve">
</t>
        </r>
      </text>
    </comment>
    <comment ref="X16" authorId="0">
      <text>
        <r>
          <rPr>
            <b/>
            <sz val="8"/>
            <rFont val="Tahoma"/>
            <family val="0"/>
          </rPr>
          <t>attenzione: non è possibile assegnare dist. Prap altrimenti si creerebbe soprannumero</t>
        </r>
      </text>
    </comment>
    <comment ref="Q26" authorId="0">
      <text>
        <r>
          <rPr>
            <b/>
            <sz val="8"/>
            <rFont val="Tahoma"/>
            <family val="0"/>
          </rPr>
          <t>attenzione: 1 (dap) + 5 (prap)</t>
        </r>
        <r>
          <rPr>
            <sz val="8"/>
            <rFont val="Tahoma"/>
            <family val="0"/>
          </rPr>
          <t xml:space="preserve">
</t>
        </r>
      </text>
    </comment>
    <comment ref="W16" authorId="0">
      <text>
        <r>
          <rPr>
            <b/>
            <sz val="8"/>
            <rFont val="Tahoma"/>
            <family val="0"/>
          </rPr>
          <t>attenzione: non è possibile assegnare dist. Prap altrimenti si creerebbe soprannumero</t>
        </r>
      </text>
    </comment>
    <comment ref="P26" authorId="0">
      <text>
        <r>
          <rPr>
            <b/>
            <sz val="8"/>
            <rFont val="Tahoma"/>
            <family val="0"/>
          </rPr>
          <t>attenzione: 1 (dap) + 5 (prap)</t>
        </r>
        <r>
          <rPr>
            <sz val="8"/>
            <rFont val="Tahoma"/>
            <family val="0"/>
          </rPr>
          <t xml:space="preserve">
</t>
        </r>
      </text>
    </comment>
    <comment ref="V16" authorId="0">
      <text>
        <r>
          <rPr>
            <b/>
            <sz val="8"/>
            <rFont val="Tahoma"/>
            <family val="0"/>
          </rPr>
          <t>attenzione: non è possibile assegnare dist. Prap altrimenti si creerebbe soprannumero</t>
        </r>
      </text>
    </comment>
  </commentList>
</comments>
</file>

<file path=xl/comments6.xml><?xml version="1.0" encoding="utf-8"?>
<comments xmlns="http://schemas.openxmlformats.org/spreadsheetml/2006/main">
  <authors>
    <author>Fulvio.Tallarita</author>
  </authors>
  <commentList>
    <comment ref="R24" authorId="0">
      <text>
        <r>
          <rPr>
            <b/>
            <sz val="8"/>
            <rFont val="Tahoma"/>
            <family val="0"/>
          </rPr>
          <t>attenzione: 1 (dap) + 3 (prap)</t>
        </r>
      </text>
    </comment>
    <comment ref="AG11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0"/>
          </rPr>
          <t>attenzione: 1 (dap) + 3 (prap)</t>
        </r>
      </text>
    </comment>
    <comment ref="AF11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0"/>
          </rPr>
          <t>attenzione: 1 (dap) + 3 (prap)</t>
        </r>
      </text>
    </comment>
    <comment ref="AE11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Fulvio.Tallarita</author>
  </authors>
  <commentList>
    <comment ref="O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O10" authorId="0">
      <text>
        <r>
          <rPr>
            <b/>
            <sz val="8"/>
            <rFont val="Tahoma"/>
            <family val="0"/>
          </rPr>
          <t>attenzione: 3 (dap) + 1 (prap)</t>
        </r>
      </text>
    </comment>
    <comment ref="O20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R23" authorId="0">
      <text>
        <r>
          <rPr>
            <b/>
            <sz val="8"/>
            <rFont val="Tahoma"/>
            <family val="0"/>
          </rPr>
          <t>attenzione: 2 (dap) + 2 (prap)</t>
        </r>
        <r>
          <rPr>
            <sz val="8"/>
            <rFont val="Tahoma"/>
            <family val="0"/>
          </rPr>
          <t xml:space="preserve">
</t>
        </r>
      </text>
    </comment>
    <comment ref="X21" authorId="0">
      <text>
        <r>
          <rPr>
            <b/>
            <sz val="8"/>
            <rFont val="Tahoma"/>
            <family val="0"/>
          </rPr>
          <t>attenzione: non è possibile assegnare i dist. Prap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X24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AG1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0"/>
          </rPr>
          <t>attenzione: 2 (dap) + 2 (prap)</t>
        </r>
        <r>
          <rPr>
            <sz val="8"/>
            <rFont val="Tahoma"/>
            <family val="0"/>
          </rPr>
          <t xml:space="preserve">
</t>
        </r>
      </text>
    </comment>
    <comment ref="W21" authorId="0">
      <text>
        <r>
          <rPr>
            <b/>
            <sz val="8"/>
            <rFont val="Tahoma"/>
            <family val="0"/>
          </rPr>
          <t>attenzione: non è possibile assegnare i dist. Prap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W24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AF1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N10" authorId="0">
      <text>
        <r>
          <rPr>
            <b/>
            <sz val="8"/>
            <rFont val="Tahoma"/>
            <family val="0"/>
          </rPr>
          <t>attenzione: 3 (dap) + 1 (prap)</t>
        </r>
      </text>
    </comment>
    <comment ref="N20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M9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M10" authorId="0">
      <text>
        <r>
          <rPr>
            <b/>
            <sz val="8"/>
            <rFont val="Tahoma"/>
            <family val="0"/>
          </rPr>
          <t>attenzione: 3 (dap) + 1 (prap)</t>
        </r>
      </text>
    </comment>
    <comment ref="M20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P23" authorId="0">
      <text>
        <r>
          <rPr>
            <b/>
            <sz val="8"/>
            <rFont val="Tahoma"/>
            <family val="0"/>
          </rPr>
          <t>attenzione: 2 (dap) + 2 (prap)</t>
        </r>
        <r>
          <rPr>
            <sz val="8"/>
            <rFont val="Tahoma"/>
            <family val="0"/>
          </rPr>
          <t xml:space="preserve">
</t>
        </r>
      </text>
    </comment>
    <comment ref="V21" authorId="0">
      <text>
        <r>
          <rPr>
            <b/>
            <sz val="8"/>
            <rFont val="Tahoma"/>
            <family val="0"/>
          </rPr>
          <t>attenzione: non è possibile assegnare i dist. Prap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V24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AE1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Fulvio.Tallarita</author>
  </authors>
  <commentList>
    <comment ref="O20" authorId="0">
      <text>
        <r>
          <rPr>
            <b/>
            <sz val="8"/>
            <rFont val="Tahoma"/>
            <family val="0"/>
          </rPr>
          <t>attenzione: non è possibile assegnare dist.prap,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X12" authorId="0">
      <text>
        <r>
          <rPr>
            <b/>
            <sz val="8"/>
            <rFont val="Tahoma"/>
            <family val="0"/>
          </rPr>
          <t>attenzione: non è possibile assegnare dist. Prap,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O25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N20" authorId="0">
      <text>
        <r>
          <rPr>
            <b/>
            <sz val="8"/>
            <rFont val="Tahoma"/>
            <family val="0"/>
          </rPr>
          <t>attenzione: non è possibile assegnare dist.prap,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N25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T1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W12" authorId="0">
      <text>
        <r>
          <rPr>
            <b/>
            <sz val="8"/>
            <rFont val="Tahoma"/>
            <family val="0"/>
          </rPr>
          <t>attenzione: non è possibile assegnare dist. Prap,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0"/>
          </rPr>
          <t>attenzione: non è possibile assegnare dist.prap,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0"/>
          </rPr>
          <t>attenzione: 1 (dap) + 1 (prap)</t>
        </r>
      </text>
    </comment>
    <comment ref="S18" authorId="0">
      <text>
        <r>
          <rPr>
            <b/>
            <sz val="8"/>
            <rFont val="Tahoma"/>
            <family val="0"/>
          </rPr>
          <t>attenzione: 1 (dap) + 1 (prap)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attenzione: non è possibile assegnare dist. Prap, altrimenti si creerebbe soprannumero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Fulvio.Tallarita</author>
  </authors>
  <commentList>
    <comment ref="O10" authorId="0">
      <text>
        <r>
          <rPr>
            <b/>
            <sz val="8"/>
            <rFont val="Tahoma"/>
            <family val="0"/>
          </rPr>
          <t>attenzione: non è possibile assegnare dist.prap,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attenzione: non è possibile assegnare dist.prap, altrimenti si creerebbe soprannumero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>attenzione: non è possibile assegnare dist.prap, altrimenti si creerebbe soprannumero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<sst xmlns="http://schemas.openxmlformats.org/spreadsheetml/2006/main" count="2665" uniqueCount="976">
  <si>
    <t>BRESSANONE</t>
  </si>
  <si>
    <t>SULMONA C.R.</t>
  </si>
  <si>
    <t>CC04</t>
  </si>
  <si>
    <t>CR</t>
  </si>
  <si>
    <t>BB23</t>
  </si>
  <si>
    <t>FM04</t>
  </si>
  <si>
    <t>EE28</t>
  </si>
  <si>
    <t>EE01</t>
  </si>
  <si>
    <t>EE29</t>
  </si>
  <si>
    <t>EE20</t>
  </si>
  <si>
    <t>EE09</t>
  </si>
  <si>
    <t>AA02</t>
  </si>
  <si>
    <t>AA45</t>
  </si>
  <si>
    <t>AA07</t>
  </si>
  <si>
    <t>BB06</t>
  </si>
  <si>
    <t>BB50</t>
  </si>
  <si>
    <t>BB43</t>
  </si>
  <si>
    <t>BB16</t>
  </si>
  <si>
    <t>BB17</t>
  </si>
  <si>
    <t>BB18</t>
  </si>
  <si>
    <t>BB01</t>
  </si>
  <si>
    <t>BB22</t>
  </si>
  <si>
    <t>BB39</t>
  </si>
  <si>
    <t>BB21</t>
  </si>
  <si>
    <t>BB19</t>
  </si>
  <si>
    <t>BB25</t>
  </si>
  <si>
    <t>EE04</t>
  </si>
  <si>
    <t>EE47</t>
  </si>
  <si>
    <t>EE27</t>
  </si>
  <si>
    <t>EE16</t>
  </si>
  <si>
    <t>EE14</t>
  </si>
  <si>
    <t>FF19</t>
  </si>
  <si>
    <t>AA26</t>
  </si>
  <si>
    <t>AA04</t>
  </si>
  <si>
    <t>AA21</t>
  </si>
  <si>
    <t>AA27</t>
  </si>
  <si>
    <t>AA19</t>
  </si>
  <si>
    <t>AA05</t>
  </si>
  <si>
    <t>AA42</t>
  </si>
  <si>
    <t>FF05</t>
  </si>
  <si>
    <t>FF06</t>
  </si>
  <si>
    <t>FF13</t>
  </si>
  <si>
    <t>FF07</t>
  </si>
  <si>
    <t>FF17</t>
  </si>
  <si>
    <t>LL02</t>
  </si>
  <si>
    <t>LL01</t>
  </si>
  <si>
    <t>LL11</t>
  </si>
  <si>
    <t>LL10</t>
  </si>
  <si>
    <t>KK19</t>
  </si>
  <si>
    <t>KK05</t>
  </si>
  <si>
    <t>HH08</t>
  </si>
  <si>
    <t>KK14</t>
  </si>
  <si>
    <t>KK09</t>
  </si>
  <si>
    <t>KK24</t>
  </si>
  <si>
    <t>KK02</t>
  </si>
  <si>
    <t>KK10</t>
  </si>
  <si>
    <t>KK12</t>
  </si>
  <si>
    <t>KK22</t>
  </si>
  <si>
    <t>KK26</t>
  </si>
  <si>
    <t>KK17</t>
  </si>
  <si>
    <t>HH01</t>
  </si>
  <si>
    <t>KK15</t>
  </si>
  <si>
    <t>KK16</t>
  </si>
  <si>
    <t>KK06</t>
  </si>
  <si>
    <t>KK23</t>
  </si>
  <si>
    <t>KK01</t>
  </si>
  <si>
    <t>KK07</t>
  </si>
  <si>
    <t>KK18</t>
  </si>
  <si>
    <t>KK03</t>
  </si>
  <si>
    <t>DD05</t>
  </si>
  <si>
    <t>DD15</t>
  </si>
  <si>
    <t>DD49</t>
  </si>
  <si>
    <t>DD27</t>
  </si>
  <si>
    <t>DD22</t>
  </si>
  <si>
    <t>DD08</t>
  </si>
  <si>
    <t>DD07</t>
  </si>
  <si>
    <t>DD09</t>
  </si>
  <si>
    <t>AA08</t>
  </si>
  <si>
    <t>DD02</t>
  </si>
  <si>
    <t>DD16</t>
  </si>
  <si>
    <t>DD03</t>
  </si>
  <si>
    <t>DD43</t>
  </si>
  <si>
    <t>DD12</t>
  </si>
  <si>
    <t>DD17</t>
  </si>
  <si>
    <t>CC02</t>
  </si>
  <si>
    <t>DD55</t>
  </si>
  <si>
    <t>DD23</t>
  </si>
  <si>
    <t>DD18</t>
  </si>
  <si>
    <t>DD14</t>
  </si>
  <si>
    <t>AA11</t>
  </si>
  <si>
    <t>CC05</t>
  </si>
  <si>
    <t>CC18</t>
  </si>
  <si>
    <t>CC06</t>
  </si>
  <si>
    <t>CC01</t>
  </si>
  <si>
    <t>CC08</t>
  </si>
  <si>
    <t>CC09</t>
  </si>
  <si>
    <t>BB20</t>
  </si>
  <si>
    <t>FF14</t>
  </si>
  <si>
    <t>PR16</t>
  </si>
  <si>
    <t>PALERMO PRAP</t>
  </si>
  <si>
    <t>TERMINI IMERESE CC</t>
  </si>
  <si>
    <t>PALERMO UEPE</t>
  </si>
  <si>
    <t xml:space="preserve">PALERMO </t>
  </si>
  <si>
    <t>PALERMO "PAGLIARELLI" CCNC</t>
  </si>
  <si>
    <t>AGRIGENTO CC</t>
  </si>
  <si>
    <t>SCIACCA CC</t>
  </si>
  <si>
    <t>CALTANISSETTA UEPE</t>
  </si>
  <si>
    <t>CALTANISSETTA CC</t>
  </si>
  <si>
    <t>TRAPANI CC</t>
  </si>
  <si>
    <t>CS50</t>
  </si>
  <si>
    <t>CS53</t>
  </si>
  <si>
    <t>FAVIGNANA CR</t>
  </si>
  <si>
    <t>ENNA CC</t>
  </si>
  <si>
    <t>MESSINA CC</t>
  </si>
  <si>
    <t>MESSINA UEPE</t>
  </si>
  <si>
    <t>BARCELLONA P.G. OPG</t>
  </si>
  <si>
    <t>CATANIA "PIAZZA LANZA" CC</t>
  </si>
  <si>
    <t>CATANIA UEPE</t>
  </si>
  <si>
    <t>CATANIA "BICOCCA" CCNC</t>
  </si>
  <si>
    <t>CALTAGIRONE CC</t>
  </si>
  <si>
    <t>SIRACUSA UEPE</t>
  </si>
  <si>
    <t xml:space="preserve">SIRACUSA CC  </t>
  </si>
  <si>
    <t>AUGUSTA CR</t>
  </si>
  <si>
    <t>NOTO CR</t>
  </si>
  <si>
    <t>RAGUSA CC</t>
  </si>
  <si>
    <t>SIRACUSA - SDS RAGUSA</t>
  </si>
  <si>
    <t>CS51</t>
  </si>
  <si>
    <t>CS52</t>
  </si>
  <si>
    <t>KK59</t>
  </si>
  <si>
    <t>SD26</t>
  </si>
  <si>
    <t>CALTANISSETTA - SDS ENNA</t>
  </si>
  <si>
    <t>CS48</t>
  </si>
  <si>
    <t>CS47</t>
  </si>
  <si>
    <t>CS49</t>
  </si>
  <si>
    <t>SD09</t>
  </si>
  <si>
    <t>BB07</t>
  </si>
  <si>
    <t>HH12</t>
  </si>
  <si>
    <t>HH18</t>
  </si>
  <si>
    <t>DD10</t>
  </si>
  <si>
    <t>PRAP</t>
  </si>
  <si>
    <t>PR10</t>
  </si>
  <si>
    <t>CS11</t>
  </si>
  <si>
    <t>CS35</t>
  </si>
  <si>
    <t>SD42</t>
  </si>
  <si>
    <t>SD43</t>
  </si>
  <si>
    <t>JJ19</t>
  </si>
  <si>
    <t>SFAP</t>
  </si>
  <si>
    <t>UEPE</t>
  </si>
  <si>
    <t>PESCARA - S.D.S. CHIETI</t>
  </si>
  <si>
    <t>PESCARA - S.D.S. TERAMO</t>
  </si>
  <si>
    <t>SEDE DI CONTRATTAZIONE</t>
  </si>
  <si>
    <t>PESCARA PRAP</t>
  </si>
  <si>
    <t>L'AQUILA UEPE</t>
  </si>
  <si>
    <t>PESCARA UEPE</t>
  </si>
  <si>
    <t>CS34</t>
  </si>
  <si>
    <t>NAPOLI M.V.</t>
  </si>
  <si>
    <t>LL17</t>
  </si>
  <si>
    <t>ZM01</t>
  </si>
  <si>
    <t>LL04</t>
  </si>
  <si>
    <t>CC12</t>
  </si>
  <si>
    <t>AA12</t>
  </si>
  <si>
    <t>CS23</t>
  </si>
  <si>
    <t>MASSA - SDS. LA SPEZIA</t>
  </si>
  <si>
    <t>LL08</t>
  </si>
  <si>
    <t>CC14</t>
  </si>
  <si>
    <t>DD20</t>
  </si>
  <si>
    <t>Riepilogo Nazionale Prap - ordine Istituto</t>
  </si>
  <si>
    <t>LEGENDA:</t>
  </si>
  <si>
    <t>PISA - SDS. LUCCA</t>
  </si>
  <si>
    <t>SD28</t>
  </si>
  <si>
    <t>SIENA - SDS. GROSSETO</t>
  </si>
  <si>
    <t>FIRENZE - SDS. AREZZO</t>
  </si>
  <si>
    <t>FIRENZE - SDS. PISTOIA</t>
  </si>
  <si>
    <t>FIRENZE - SDS. PRATO</t>
  </si>
  <si>
    <t>PR02</t>
  </si>
  <si>
    <t>SEDI DI CONTRATTAZIONE</t>
  </si>
  <si>
    <t>GENOVA PRAP</t>
  </si>
  <si>
    <t>CAIRO MONTENOTTE</t>
  </si>
  <si>
    <t>LA SPEZIA CC</t>
  </si>
  <si>
    <t>SAN REMO CC</t>
  </si>
  <si>
    <t>GENOVA CCF PONTEDECIMO</t>
  </si>
  <si>
    <t>GENOVA UEPE</t>
  </si>
  <si>
    <t xml:space="preserve">GENOVA </t>
  </si>
  <si>
    <t>AA31</t>
  </si>
  <si>
    <t>CS17</t>
  </si>
  <si>
    <t>SD19</t>
  </si>
  <si>
    <t>SD41</t>
  </si>
  <si>
    <t>GENOVA - SDS. IMPERIA</t>
  </si>
  <si>
    <t>GENOVA - SDS. SAVONA</t>
  </si>
  <si>
    <t>BB26</t>
  </si>
  <si>
    <t>AA03</t>
  </si>
  <si>
    <t>TOTALE</t>
  </si>
  <si>
    <t>TOTALE PRAP</t>
  </si>
  <si>
    <t>LL09</t>
  </si>
  <si>
    <t>CATANIA</t>
  </si>
  <si>
    <t>AA10</t>
  </si>
  <si>
    <t>ASTI</t>
  </si>
  <si>
    <t>CAIRO MONTENOTTE SFAP</t>
  </si>
  <si>
    <t>org. = organico previsto</t>
  </si>
  <si>
    <t>CCCR</t>
  </si>
  <si>
    <t>HH06</t>
  </si>
  <si>
    <t>LL18</t>
  </si>
  <si>
    <t>LL07</t>
  </si>
  <si>
    <t xml:space="preserve">PERUGIA   </t>
  </si>
  <si>
    <t>PERUGIA PRAP</t>
  </si>
  <si>
    <t>PR07</t>
  </si>
  <si>
    <t>PERUGIA CC</t>
  </si>
  <si>
    <t>ORVIETO CR</t>
  </si>
  <si>
    <t>SPOLETO CR</t>
  </si>
  <si>
    <t>TERNI CC</t>
  </si>
  <si>
    <t>CS26</t>
  </si>
  <si>
    <t>CS27</t>
  </si>
  <si>
    <t>Provveditorato</t>
  </si>
  <si>
    <t>CS31</t>
  </si>
  <si>
    <t>PR09</t>
  </si>
  <si>
    <t>CS30</t>
  </si>
  <si>
    <t>SD24</t>
  </si>
  <si>
    <t>CS32</t>
  </si>
  <si>
    <t>SD33</t>
  </si>
  <si>
    <t>ROMA PRAP</t>
  </si>
  <si>
    <t xml:space="preserve">ROMA   </t>
  </si>
  <si>
    <t>ROMA REBIBBIA CCNC</t>
  </si>
  <si>
    <t>ROMA REBIBBIA CR</t>
  </si>
  <si>
    <t>ROMA REBIBBIA CCF</t>
  </si>
  <si>
    <t>ROMA REBIBBIA TERZA CASA</t>
  </si>
  <si>
    <t>ROMA REGINA COELI</t>
  </si>
  <si>
    <t>ROMA UEPE</t>
  </si>
  <si>
    <t>VELLETRI CC</t>
  </si>
  <si>
    <t>VITERBO CC</t>
  </si>
  <si>
    <t xml:space="preserve">VITERBO </t>
  </si>
  <si>
    <t>PALIANO CR</t>
  </si>
  <si>
    <t>LATINA CC</t>
  </si>
  <si>
    <t>ROMA UEPE - SDS LATINA</t>
  </si>
  <si>
    <t>FROSINONE CC</t>
  </si>
  <si>
    <t>CIVITAVECCHIA CC</t>
  </si>
  <si>
    <t>CIVITAVECCHIA CR</t>
  </si>
  <si>
    <t>CASSINO CC</t>
  </si>
  <si>
    <t xml:space="preserve">VITERBO UEPE - SDS RIETI </t>
  </si>
  <si>
    <t>TORINO PRAP</t>
  </si>
  <si>
    <t xml:space="preserve">TORINO  </t>
  </si>
  <si>
    <t>PR01</t>
  </si>
  <si>
    <t>SF02</t>
  </si>
  <si>
    <t>BIELLA CC</t>
  </si>
  <si>
    <t>ASTI CC</t>
  </si>
  <si>
    <t>AOSTA BRISSOGNE</t>
  </si>
  <si>
    <t>IVREA CC</t>
  </si>
  <si>
    <t>TORINO "LO RUSSO E CUTUGNO"</t>
  </si>
  <si>
    <t>TORINO UEPE</t>
  </si>
  <si>
    <t xml:space="preserve">TORINO </t>
  </si>
  <si>
    <t>CUNEO CC</t>
  </si>
  <si>
    <t>FOSSANO CR</t>
  </si>
  <si>
    <t>SALUZZO CR</t>
  </si>
  <si>
    <t>CUNEO UEPE</t>
  </si>
  <si>
    <t>ALESSANDRIA CC</t>
  </si>
  <si>
    <t>NOVARA CC</t>
  </si>
  <si>
    <t>CHIETI C.C.</t>
  </si>
  <si>
    <t>Regione:</t>
  </si>
  <si>
    <t>Provveditorato:</t>
  </si>
  <si>
    <t>ISTITUTO</t>
  </si>
  <si>
    <t>TIPO istituto</t>
  </si>
  <si>
    <t xml:space="preserve">FAVIGNANA </t>
  </si>
  <si>
    <t xml:space="preserve">GIARRE </t>
  </si>
  <si>
    <t xml:space="preserve">MARSALA </t>
  </si>
  <si>
    <t xml:space="preserve">MESSINA </t>
  </si>
  <si>
    <t xml:space="preserve">MISTRETTA </t>
  </si>
  <si>
    <t xml:space="preserve">MODICA </t>
  </si>
  <si>
    <t xml:space="preserve">NICOSIA </t>
  </si>
  <si>
    <t xml:space="preserve">NOTO </t>
  </si>
  <si>
    <t>PALERMO "PAGLIARELLI"</t>
  </si>
  <si>
    <t>PALERMO "UCCIARDONE"</t>
  </si>
  <si>
    <t xml:space="preserve">PIAZZA ARMERINA </t>
  </si>
  <si>
    <t xml:space="preserve">RAGUSA </t>
  </si>
  <si>
    <t xml:space="preserve">SAN CATALDO </t>
  </si>
  <si>
    <t xml:space="preserve">SCIACCA </t>
  </si>
  <si>
    <t xml:space="preserve">SIRACUSA </t>
  </si>
  <si>
    <t xml:space="preserve">TERMINI IMERESE </t>
  </si>
  <si>
    <t xml:space="preserve">TRAPANI </t>
  </si>
  <si>
    <t xml:space="preserve">AREZZO </t>
  </si>
  <si>
    <t xml:space="preserve">EMPOLI </t>
  </si>
  <si>
    <t>FIRENZE "MARIO GOZZINI"</t>
  </si>
  <si>
    <t>FIRENZE "N.C.P. SOLLICCIANO"</t>
  </si>
  <si>
    <t xml:space="preserve">GROSSETO </t>
  </si>
  <si>
    <t xml:space="preserve">LIVORNO </t>
  </si>
  <si>
    <t xml:space="preserve">LUCCA </t>
  </si>
  <si>
    <t xml:space="preserve">MASSA </t>
  </si>
  <si>
    <t xml:space="preserve">MASSA MARITTIMA </t>
  </si>
  <si>
    <t xml:space="preserve">MONTELUPO FIORENTINO </t>
  </si>
  <si>
    <t xml:space="preserve">PISA </t>
  </si>
  <si>
    <t xml:space="preserve">PISTOIA </t>
  </si>
  <si>
    <t xml:space="preserve">PORTO AZZURRO </t>
  </si>
  <si>
    <t xml:space="preserve">PRATO </t>
  </si>
  <si>
    <t xml:space="preserve">SAN GIMIGNANO </t>
  </si>
  <si>
    <t xml:space="preserve">SIENA </t>
  </si>
  <si>
    <t xml:space="preserve">VOLTERRA </t>
  </si>
  <si>
    <t xml:space="preserve">BOLZANO </t>
  </si>
  <si>
    <t xml:space="preserve">ROVERETO </t>
  </si>
  <si>
    <t xml:space="preserve">TRENTO </t>
  </si>
  <si>
    <t xml:space="preserve">ORVIETO </t>
  </si>
  <si>
    <t>PERUGIA "CAPANNE"</t>
  </si>
  <si>
    <t xml:space="preserve">SPOLETO </t>
  </si>
  <si>
    <t xml:space="preserve">TERNI </t>
  </si>
  <si>
    <t xml:space="preserve">BELLUNO </t>
  </si>
  <si>
    <t xml:space="preserve">PADOVA </t>
  </si>
  <si>
    <t>PADOVA "N.C."</t>
  </si>
  <si>
    <t xml:space="preserve">ROVIGO </t>
  </si>
  <si>
    <t xml:space="preserve">TREVISO </t>
  </si>
  <si>
    <t>VENEZIA "GIUDECCA SAT"</t>
  </si>
  <si>
    <t>VENEZIA "GIUDECCA"</t>
  </si>
  <si>
    <t>VENEZIA "SANTA MARIA MAGGIORE"</t>
  </si>
  <si>
    <t>VERONA "MONTORIO"</t>
  </si>
  <si>
    <t xml:space="preserve">VICENZA </t>
  </si>
  <si>
    <t>POTENZA</t>
  </si>
  <si>
    <t>EE26</t>
  </si>
  <si>
    <t>MACERATA</t>
  </si>
  <si>
    <t>FF12</t>
  </si>
  <si>
    <t>CAMPOBASSO C.C.</t>
  </si>
  <si>
    <t>CONTABILE</t>
  </si>
  <si>
    <t>EDUCATORE</t>
  </si>
  <si>
    <t>COLLABORATORE</t>
  </si>
  <si>
    <t>TECNICO</t>
  </si>
  <si>
    <t>AUSILIARIO</t>
  </si>
  <si>
    <t>ASSISTENTE SOCIALE</t>
  </si>
  <si>
    <t>PARMA SFAP</t>
  </si>
  <si>
    <t>situazione al :</t>
  </si>
  <si>
    <t>OPG</t>
  </si>
  <si>
    <t>CCF</t>
  </si>
  <si>
    <t>CL</t>
  </si>
  <si>
    <t>CRF</t>
  </si>
  <si>
    <t>FF25</t>
  </si>
  <si>
    <t>EE24</t>
  </si>
  <si>
    <t>PESCARA C.C.</t>
  </si>
  <si>
    <t>HH10</t>
  </si>
  <si>
    <t>VERCELLI - SDS BIELLA</t>
  </si>
  <si>
    <t>KK08</t>
  </si>
  <si>
    <t>BB24</t>
  </si>
  <si>
    <t>Riepilogo Nazionale Prap - generale</t>
  </si>
  <si>
    <t>SD44</t>
  </si>
  <si>
    <t>CS43</t>
  </si>
  <si>
    <t>SD45</t>
  </si>
  <si>
    <t>HM41</t>
  </si>
  <si>
    <t>PISTICCI</t>
  </si>
  <si>
    <t>CM</t>
  </si>
  <si>
    <t>HM24</t>
  </si>
  <si>
    <t>VIGGIANO</t>
  </si>
  <si>
    <t>PR08</t>
  </si>
  <si>
    <t>ANCONA PRAP</t>
  </si>
  <si>
    <t>CS29</t>
  </si>
  <si>
    <t>CS28</t>
  </si>
  <si>
    <t>ANCONA UEPE</t>
  </si>
  <si>
    <t>ANCONA CC</t>
  </si>
  <si>
    <t>PESARO CC</t>
  </si>
  <si>
    <t>MACERATA FELTRIA</t>
  </si>
  <si>
    <t>FOSSOMBRONE CR</t>
  </si>
  <si>
    <t>ASCOLI PICENO CC</t>
  </si>
  <si>
    <t>SD15</t>
  </si>
  <si>
    <t>EM07</t>
  </si>
  <si>
    <t>SD23</t>
  </si>
  <si>
    <t>MACERATA - S.D.S. ASCOLI PICENO</t>
  </si>
  <si>
    <t>BARI CC</t>
  </si>
  <si>
    <t>FF24</t>
  </si>
  <si>
    <t>VASTO C.C.</t>
  </si>
  <si>
    <t>FM23</t>
  </si>
  <si>
    <t>BB04</t>
  </si>
  <si>
    <t>BB27</t>
  </si>
  <si>
    <t>FF23</t>
  </si>
  <si>
    <t>CS07</t>
  </si>
  <si>
    <t>SD03</t>
  </si>
  <si>
    <t>CS08</t>
  </si>
  <si>
    <t>SD29</t>
  </si>
  <si>
    <t>SD34</t>
  </si>
  <si>
    <t>SD17</t>
  </si>
  <si>
    <t>CS09</t>
  </si>
  <si>
    <t>SD06</t>
  </si>
  <si>
    <t>PR03</t>
  </si>
  <si>
    <t>CS06</t>
  </si>
  <si>
    <t>SD38</t>
  </si>
  <si>
    <t>CS10</t>
  </si>
  <si>
    <t xml:space="preserve">MILANO   </t>
  </si>
  <si>
    <t>MILANO PRAP</t>
  </si>
  <si>
    <t>MILANO BOLLATE "II C.R."</t>
  </si>
  <si>
    <t>CREMONA CC</t>
  </si>
  <si>
    <t>BERGAMO CC</t>
  </si>
  <si>
    <t>MONZA CC</t>
  </si>
  <si>
    <t>MILANO OPERA "I C.R."</t>
  </si>
  <si>
    <t>MILANO OPERA CR</t>
  </si>
  <si>
    <t>MILANO "SAN VITTORE" CC</t>
  </si>
  <si>
    <t>MILANO UEPE</t>
  </si>
  <si>
    <t>PAVIA CC</t>
  </si>
  <si>
    <t>VIGEVANO CC</t>
  </si>
  <si>
    <t>VOGHERA CC</t>
  </si>
  <si>
    <t>MANTOVA CC</t>
  </si>
  <si>
    <t>MANTOVA UEPE</t>
  </si>
  <si>
    <t>COMO UEPE</t>
  </si>
  <si>
    <t>COMO CC</t>
  </si>
  <si>
    <t>BUSTO ARSIZIO CC</t>
  </si>
  <si>
    <t>BRESCIA CC</t>
  </si>
  <si>
    <t>BRESCIA UEPE</t>
  </si>
  <si>
    <t>BRESCIA - SDS BERGAMO</t>
  </si>
  <si>
    <t>COMO - SDS LECCO</t>
  </si>
  <si>
    <t>COMO - SDS SONDRIO</t>
  </si>
  <si>
    <t>COMO - SDS VARESE</t>
  </si>
  <si>
    <t>MANTOVA - SDS CREMONA</t>
  </si>
  <si>
    <t>LARINO CC</t>
  </si>
  <si>
    <t>ISERNIA CC</t>
  </si>
  <si>
    <t>POTENZA UEPE</t>
  </si>
  <si>
    <t>RIETI CC</t>
  </si>
  <si>
    <t>VITERBO UEPE</t>
  </si>
  <si>
    <t>ALESSANDRIA CR</t>
  </si>
  <si>
    <t>ALESSANDRIA UEPE</t>
  </si>
  <si>
    <t>NOVARA UEPE</t>
  </si>
  <si>
    <t>VERCELLI UEPE</t>
  </si>
  <si>
    <t>CC07</t>
  </si>
  <si>
    <t>ALESSANDRIA</t>
  </si>
  <si>
    <t>ESPERTO INFORMATICO</t>
  </si>
  <si>
    <t>AA41</t>
  </si>
  <si>
    <t>VERCELLI CC</t>
  </si>
  <si>
    <t>CS02</t>
  </si>
  <si>
    <t>CS03</t>
  </si>
  <si>
    <t>CS04</t>
  </si>
  <si>
    <t>SD16</t>
  </si>
  <si>
    <t>SD35</t>
  </si>
  <si>
    <t>CS01</t>
  </si>
  <si>
    <t>SD36</t>
  </si>
  <si>
    <t>CS05</t>
  </si>
  <si>
    <t>SD37</t>
  </si>
  <si>
    <t>BOLOGNA PRAP</t>
  </si>
  <si>
    <t>FERRARA CC</t>
  </si>
  <si>
    <t>PIACENZA CC</t>
  </si>
  <si>
    <t>RIMINI CC</t>
  </si>
  <si>
    <t>CS18</t>
  </si>
  <si>
    <t>BOLOGNA UEPE</t>
  </si>
  <si>
    <t>BOLOGNA CC</t>
  </si>
  <si>
    <t>MODENA CC</t>
  </si>
  <si>
    <t>FORLI' CC</t>
  </si>
  <si>
    <t>PARMA CCCR</t>
  </si>
  <si>
    <t>REGGIO NELL'EMILIA CC</t>
  </si>
  <si>
    <t>REGGIO NELL'EMILIA OPG.</t>
  </si>
  <si>
    <t>BB31</t>
  </si>
  <si>
    <t>PR04</t>
  </si>
  <si>
    <t>SD02</t>
  </si>
  <si>
    <t xml:space="preserve">BOLOGNA - SDS RAVENNA </t>
  </si>
  <si>
    <t>SD27</t>
  </si>
  <si>
    <t>BOLOGNA - SDS FERRARA</t>
  </si>
  <si>
    <t>SD31</t>
  </si>
  <si>
    <t>BOLOGNA - SDS FORLI'</t>
  </si>
  <si>
    <t>SD12</t>
  </si>
  <si>
    <t>BOLOGNA - SDS RIMINI</t>
  </si>
  <si>
    <t>CS19</t>
  </si>
  <si>
    <t>CS20</t>
  </si>
  <si>
    <t>SD20</t>
  </si>
  <si>
    <t>REGGIO NELL'EMILIA UEPE</t>
  </si>
  <si>
    <t>REGGIO NELL'EMILIA - SDS PARMA</t>
  </si>
  <si>
    <t>SD21</t>
  </si>
  <si>
    <t>REGGIO NELL'EMILIA - SDS PIACENZA</t>
  </si>
  <si>
    <t>PR17</t>
  </si>
  <si>
    <t>CAGLIARI PRAP</t>
  </si>
  <si>
    <t>LL12</t>
  </si>
  <si>
    <t>CAGLIARI - MONASTIR</t>
  </si>
  <si>
    <t>ORISTANO CC</t>
  </si>
  <si>
    <t>CAGLIARI UEPE</t>
  </si>
  <si>
    <t>CS54</t>
  </si>
  <si>
    <t>CAGLIARI CC</t>
  </si>
  <si>
    <t>SENORBI'</t>
  </si>
  <si>
    <t>IS ARENAS ARBUS CR</t>
  </si>
  <si>
    <t>SASSARI UEPE</t>
  </si>
  <si>
    <t>ISILI CR</t>
  </si>
  <si>
    <t>SASSARI CC</t>
  </si>
  <si>
    <t>NUORO CC</t>
  </si>
  <si>
    <t>ALGHERO CR</t>
  </si>
  <si>
    <t>SD04</t>
  </si>
  <si>
    <t>CAGLIARI - SDS ORISTANO</t>
  </si>
  <si>
    <t>CS55</t>
  </si>
  <si>
    <t>CS56</t>
  </si>
  <si>
    <t>LM15</t>
  </si>
  <si>
    <t>CATANZARO PRAP</t>
  </si>
  <si>
    <t xml:space="preserve">CATANZARO </t>
  </si>
  <si>
    <t>CROTONE CC</t>
  </si>
  <si>
    <t>CATANZARO - SDS CROTONE</t>
  </si>
  <si>
    <t>VIBO VALENTIA CC</t>
  </si>
  <si>
    <t>CATANZARO CC</t>
  </si>
  <si>
    <t>CATANZARO UEPE</t>
  </si>
  <si>
    <t xml:space="preserve">CATANZARO  </t>
  </si>
  <si>
    <t>COSENZA CC</t>
  </si>
  <si>
    <t>PAOLA CC</t>
  </si>
  <si>
    <t>COSENZA UEPE</t>
  </si>
  <si>
    <t>CASTROVILLARI CC</t>
  </si>
  <si>
    <t>REGGIO CALABRIA CC</t>
  </si>
  <si>
    <t>LOCRI CC</t>
  </si>
  <si>
    <t>PALMI CC</t>
  </si>
  <si>
    <t>REGGIO CALABRIA UEPE</t>
  </si>
  <si>
    <t>PR14</t>
  </si>
  <si>
    <t>CS45</t>
  </si>
  <si>
    <t>CS46</t>
  </si>
  <si>
    <t>SD25</t>
  </si>
  <si>
    <t>SD46</t>
  </si>
  <si>
    <t>CATANZARO - SDS VIBO VALENTIA</t>
  </si>
  <si>
    <t>CS44</t>
  </si>
  <si>
    <t>PR06</t>
  </si>
  <si>
    <t>SEDE DI CONTRASTTAZIONE</t>
  </si>
  <si>
    <t>FIRENZE PRAP</t>
  </si>
  <si>
    <t>MV</t>
  </si>
  <si>
    <t>PITIGLIANO</t>
  </si>
  <si>
    <t>PRATO CC</t>
  </si>
  <si>
    <t>FIRENZE "MARIO GOZZINI" CC</t>
  </si>
  <si>
    <t>FIRENZE SOLLICCIANO CC</t>
  </si>
  <si>
    <t>CS21</t>
  </si>
  <si>
    <t>FIRENZE UEPE</t>
  </si>
  <si>
    <t xml:space="preserve">FIRENZE </t>
  </si>
  <si>
    <t>LIVORNO CC</t>
  </si>
  <si>
    <t>GORGONA CR</t>
  </si>
  <si>
    <t>LIVORNO UEPE</t>
  </si>
  <si>
    <t>PORTO AZZURRO CR</t>
  </si>
  <si>
    <t>LUCCA CC</t>
  </si>
  <si>
    <t>MASSA CR</t>
  </si>
  <si>
    <t>PONTREMOLI SEZ. DIST.TA CR MASSA</t>
  </si>
  <si>
    <t>MONTELUPO F.NO OPG</t>
  </si>
  <si>
    <t>PISA CC</t>
  </si>
  <si>
    <t>PISA UEPE</t>
  </si>
  <si>
    <t>VOLTERRA CR</t>
  </si>
  <si>
    <t>SAN GIMIGNANO CR</t>
  </si>
  <si>
    <t>MV03</t>
  </si>
  <si>
    <t>SD22</t>
  </si>
  <si>
    <t>SD13</t>
  </si>
  <si>
    <t>SD32</t>
  </si>
  <si>
    <t>CS22</t>
  </si>
  <si>
    <t>SD07</t>
  </si>
  <si>
    <t>CS24</t>
  </si>
  <si>
    <t>SD14</t>
  </si>
  <si>
    <t>DM12</t>
  </si>
  <si>
    <t>AM09</t>
  </si>
  <si>
    <t>CS25</t>
  </si>
  <si>
    <t>EE05</t>
  </si>
  <si>
    <t>EE11</t>
  </si>
  <si>
    <t>EE12</t>
  </si>
  <si>
    <t>EE19</t>
  </si>
  <si>
    <t>EE17</t>
  </si>
  <si>
    <t>EE18</t>
  </si>
  <si>
    <t>EE10</t>
  </si>
  <si>
    <t>HH14</t>
  </si>
  <si>
    <t>HH02</t>
  </si>
  <si>
    <t>HH11</t>
  </si>
  <si>
    <t>HH04</t>
  </si>
  <si>
    <t>HH05</t>
  </si>
  <si>
    <t>HH43</t>
  </si>
  <si>
    <t>HH19</t>
  </si>
  <si>
    <t>HH20</t>
  </si>
  <si>
    <t>HH03</t>
  </si>
  <si>
    <t>HH07</t>
  </si>
  <si>
    <t>HH39</t>
  </si>
  <si>
    <t>ZM02</t>
  </si>
  <si>
    <t>FF32</t>
  </si>
  <si>
    <t>FF03</t>
  </si>
  <si>
    <t>FF08</t>
  </si>
  <si>
    <t>FF29</t>
  </si>
  <si>
    <t>FF64</t>
  </si>
  <si>
    <t>FF01</t>
  </si>
  <si>
    <t>FF09</t>
  </si>
  <si>
    <t>FF58</t>
  </si>
  <si>
    <t>FF56</t>
  </si>
  <si>
    <t>FF11</t>
  </si>
  <si>
    <t>FF04</t>
  </si>
  <si>
    <t>FF22</t>
  </si>
  <si>
    <t>BB03</t>
  </si>
  <si>
    <t>BB09</t>
  </si>
  <si>
    <t>BB08</t>
  </si>
  <si>
    <t>BB10</t>
  </si>
  <si>
    <t>BB11</t>
  </si>
  <si>
    <t>BB12</t>
  </si>
  <si>
    <t>BB15</t>
  </si>
  <si>
    <t>CC26</t>
  </si>
  <si>
    <t>CC03</t>
  </si>
  <si>
    <t>CC11</t>
  </si>
  <si>
    <t>EE06</t>
  </si>
  <si>
    <t>EE32</t>
  </si>
  <si>
    <t>EE03</t>
  </si>
  <si>
    <t>EE07</t>
  </si>
  <si>
    <t>EE23</t>
  </si>
  <si>
    <t>EE22</t>
  </si>
  <si>
    <t>EE21</t>
  </si>
  <si>
    <t xml:space="preserve">CAMPOBASSO - S.D.S. ISERNIA </t>
  </si>
  <si>
    <t>CAMPOBASSO UEPE</t>
  </si>
  <si>
    <t>POTENZA PRAP</t>
  </si>
  <si>
    <t>PR13</t>
  </si>
  <si>
    <t>EE39</t>
  </si>
  <si>
    <t>MILANO - SDS LODI</t>
  </si>
  <si>
    <t>PR11</t>
  </si>
  <si>
    <t xml:space="preserve">NAPOLI </t>
  </si>
  <si>
    <t>NAPOLI PRAP</t>
  </si>
  <si>
    <t>CS37</t>
  </si>
  <si>
    <t>SD01</t>
  </si>
  <si>
    <t>FF59</t>
  </si>
  <si>
    <t>FM16</t>
  </si>
  <si>
    <t>FM29</t>
  </si>
  <si>
    <t>MV02</t>
  </si>
  <si>
    <t>CS36</t>
  </si>
  <si>
    <t>FF31</t>
  </si>
  <si>
    <t>CS39</t>
  </si>
  <si>
    <t>CS38</t>
  </si>
  <si>
    <t>NAPOLI "SECONDIGLIANO" CC</t>
  </si>
  <si>
    <t>NAPOLI "POGGIOREALE" CC</t>
  </si>
  <si>
    <t>CICCIANO</t>
  </si>
  <si>
    <t>EBOLI CR</t>
  </si>
  <si>
    <t>NAPOLI OPG</t>
  </si>
  <si>
    <t xml:space="preserve">NAPOLI  </t>
  </si>
  <si>
    <t>NAPOLI UEPE</t>
  </si>
  <si>
    <t>PORTICI</t>
  </si>
  <si>
    <t>POZZUOLI CCF</t>
  </si>
  <si>
    <t>ARIANO IRPINO CC</t>
  </si>
  <si>
    <t>AVELLINO UEPE</t>
  </si>
  <si>
    <t>AVELLINO "BELLIZZI" CC</t>
  </si>
  <si>
    <t>SANT'ANGELO DEI LOMBARDI  CR</t>
  </si>
  <si>
    <t>AVERSA OPG</t>
  </si>
  <si>
    <t>AVERSA</t>
  </si>
  <si>
    <t>BENEVENTO CC</t>
  </si>
  <si>
    <t>AVELLINO - SDS BENEVENTO</t>
  </si>
  <si>
    <t>CARINOLA CC</t>
  </si>
  <si>
    <t>SALERNO CC</t>
  </si>
  <si>
    <t>SALERNO UEPE</t>
  </si>
  <si>
    <t>CASERTA (EX S.M.C.V. UEPE)</t>
  </si>
  <si>
    <t>ABRUZZO E MOLISE</t>
  </si>
  <si>
    <t>VENETO - FRIULI -TRENTINO</t>
  </si>
  <si>
    <t>PIEMONTE E VALLE D'AOSTA</t>
  </si>
  <si>
    <t>PADOVA PRAP</t>
  </si>
  <si>
    <t>VICENZA CC</t>
  </si>
  <si>
    <t>TREVISO CC</t>
  </si>
  <si>
    <t>PADOVA CR</t>
  </si>
  <si>
    <t>PADOVA CC</t>
  </si>
  <si>
    <t>PADOVA UEPE</t>
  </si>
  <si>
    <t>VERONA CC</t>
  </si>
  <si>
    <t>VERONA UEPE</t>
  </si>
  <si>
    <t>VENEZIA CC</t>
  </si>
  <si>
    <t>VENEZIA UEPE</t>
  </si>
  <si>
    <t>BOLZANO CC</t>
  </si>
  <si>
    <t>MERANO</t>
  </si>
  <si>
    <t>TRENTO CC</t>
  </si>
  <si>
    <t>TRIESTE CC</t>
  </si>
  <si>
    <t>UDINE CC</t>
  </si>
  <si>
    <t>UDINE UEPE</t>
  </si>
  <si>
    <t>TOLMEZZO CC</t>
  </si>
  <si>
    <t>CS58</t>
  </si>
  <si>
    <t>CM02</t>
  </si>
  <si>
    <t>CM04</t>
  </si>
  <si>
    <t>PR05</t>
  </si>
  <si>
    <t>SD08</t>
  </si>
  <si>
    <t>CS12</t>
  </si>
  <si>
    <t>CS13</t>
  </si>
  <si>
    <t>CS14</t>
  </si>
  <si>
    <t>SD39</t>
  </si>
  <si>
    <t>SD18</t>
  </si>
  <si>
    <t>CS15</t>
  </si>
  <si>
    <t>SD40</t>
  </si>
  <si>
    <t>SD10</t>
  </si>
  <si>
    <t>CS16</t>
  </si>
  <si>
    <t>SD11</t>
  </si>
  <si>
    <t>PADOVA - SDS ROVIGO</t>
  </si>
  <si>
    <t>UDINE - SDS GORIZIA</t>
  </si>
  <si>
    <t>UDINE - SDS PORDENONE</t>
  </si>
  <si>
    <t>VENEZIA - SDS BELLUNO</t>
  </si>
  <si>
    <t>VENEZIA - SDS TREVISO</t>
  </si>
  <si>
    <t>BB02</t>
  </si>
  <si>
    <t>BRESCIA</t>
  </si>
  <si>
    <t>FF15</t>
  </si>
  <si>
    <t>FF36</t>
  </si>
  <si>
    <t>BB13</t>
  </si>
  <si>
    <t>MACERATA UEPE</t>
  </si>
  <si>
    <t>CASTELFRANCO EMILIA CL</t>
  </si>
  <si>
    <t>CAGLIARI - MONASTIR SFAP</t>
  </si>
  <si>
    <t>MACOMER CC</t>
  </si>
  <si>
    <t>MAMONE-LODE'</t>
  </si>
  <si>
    <t>LAMETIA TERME CC</t>
  </si>
  <si>
    <t>AREZZO CC</t>
  </si>
  <si>
    <t>PISTOIA CC</t>
  </si>
  <si>
    <t>MASSA MARITTIMA CC</t>
  </si>
  <si>
    <t>SIENA CC</t>
  </si>
  <si>
    <t>AA20</t>
  </si>
  <si>
    <t>CC13</t>
  </si>
  <si>
    <t>PORTICI SFAP</t>
  </si>
  <si>
    <t>POTENZA C.C.</t>
  </si>
  <si>
    <t>MATERA C.C.</t>
  </si>
  <si>
    <t>HH15</t>
  </si>
  <si>
    <t>MELFI C.C.</t>
  </si>
  <si>
    <t>GENOVA "MARASSI" CC</t>
  </si>
  <si>
    <t>LECCO CC</t>
  </si>
  <si>
    <t>VARESE CC</t>
  </si>
  <si>
    <t>LAURO CC</t>
  </si>
  <si>
    <t>SANTA MARIA C.V. CC</t>
  </si>
  <si>
    <t>BELLUNO CC</t>
  </si>
  <si>
    <t>ROVIGO CC</t>
  </si>
  <si>
    <t>PORDENONE CC</t>
  </si>
  <si>
    <t>GORIZIA CC</t>
  </si>
  <si>
    <t>PALERMO "UCCIARDONE" CC</t>
  </si>
  <si>
    <t>TRAPANI UEPE</t>
  </si>
  <si>
    <t>SAN CATALDO CR</t>
  </si>
  <si>
    <t>MISTRETTA CC</t>
  </si>
  <si>
    <t>PERUGIA UEPE</t>
  </si>
  <si>
    <t>AVEZZANO CC</t>
  </si>
  <si>
    <t>NOVARA - SDS AOSTA</t>
  </si>
  <si>
    <t>NOVARA - SDS VERBANIA</t>
  </si>
  <si>
    <t>TORINO - SDS ASTI</t>
  </si>
  <si>
    <t>FM24</t>
  </si>
  <si>
    <t>LECCE - SDS BRINDISI</t>
  </si>
  <si>
    <t>GORGONA</t>
  </si>
  <si>
    <t>MORCONE</t>
  </si>
  <si>
    <t>CS33</t>
  </si>
  <si>
    <t>POTENZA - SDS MATERA</t>
  </si>
  <si>
    <t>BRINDISI CC</t>
  </si>
  <si>
    <t>FOGGIA CC</t>
  </si>
  <si>
    <t>LECCE CC</t>
  </si>
  <si>
    <t>LUCERA CC</t>
  </si>
  <si>
    <t>TARANTO CC</t>
  </si>
  <si>
    <t>TRANI CC</t>
  </si>
  <si>
    <t>TURI CR</t>
  </si>
  <si>
    <t>BARI PRAP</t>
  </si>
  <si>
    <t>BARI UEPE</t>
  </si>
  <si>
    <t>CASAMASSIMA</t>
  </si>
  <si>
    <t>FOGGIA UEPE</t>
  </si>
  <si>
    <t>TRINITAPOLI</t>
  </si>
  <si>
    <t>LECCE UEPE</t>
  </si>
  <si>
    <t xml:space="preserve">LECCE </t>
  </si>
  <si>
    <t>MAGLIE</t>
  </si>
  <si>
    <t xml:space="preserve">RODI GARGANICO </t>
  </si>
  <si>
    <t>TARANTO UEPE</t>
  </si>
  <si>
    <t>PR12</t>
  </si>
  <si>
    <t>CS40</t>
  </si>
  <si>
    <t>FM12</t>
  </si>
  <si>
    <t>CS41</t>
  </si>
  <si>
    <t>CS42</t>
  </si>
  <si>
    <t>SD05</t>
  </si>
  <si>
    <t>FM38</t>
  </si>
  <si>
    <t>CS57</t>
  </si>
  <si>
    <t>FM52</t>
  </si>
  <si>
    <t>FF16</t>
  </si>
  <si>
    <t>CC10</t>
  </si>
  <si>
    <t>BB29</t>
  </si>
  <si>
    <t>CC21</t>
  </si>
  <si>
    <t>FF30</t>
  </si>
  <si>
    <t>AVELLINO</t>
  </si>
  <si>
    <t>BB14</t>
  </si>
  <si>
    <t>PESCARA</t>
  </si>
  <si>
    <t>BASILICATA</t>
  </si>
  <si>
    <t>CAMPANIA</t>
  </si>
  <si>
    <t>NAPOLI</t>
  </si>
  <si>
    <t>CALABRIA</t>
  </si>
  <si>
    <t>CATANZARO</t>
  </si>
  <si>
    <t>EMILIA ROMAGNA</t>
  </si>
  <si>
    <t>BOLOGNA</t>
  </si>
  <si>
    <t>PADOVA</t>
  </si>
  <si>
    <t>LAZIO</t>
  </si>
  <si>
    <t>ROMA</t>
  </si>
  <si>
    <t>LIGURIA</t>
  </si>
  <si>
    <t>GENOVA</t>
  </si>
  <si>
    <t>LOMBARDIA</t>
  </si>
  <si>
    <t>MILANO</t>
  </si>
  <si>
    <t>MARCHE</t>
  </si>
  <si>
    <t>ANCONA</t>
  </si>
  <si>
    <t>TORINO</t>
  </si>
  <si>
    <t>PUGLIA</t>
  </si>
  <si>
    <t>BARI</t>
  </si>
  <si>
    <t>SARDEGNA</t>
  </si>
  <si>
    <t>CAGLIARI</t>
  </si>
  <si>
    <t>SICILIA</t>
  </si>
  <si>
    <t>PALERMO</t>
  </si>
  <si>
    <t>TOSCANA</t>
  </si>
  <si>
    <t>FIRENZE</t>
  </si>
  <si>
    <t>UMBRIA</t>
  </si>
  <si>
    <t>PERUGIA</t>
  </si>
  <si>
    <t>AVEZZANO</t>
  </si>
  <si>
    <t>CC</t>
  </si>
  <si>
    <t xml:space="preserve">CHIETI </t>
  </si>
  <si>
    <t xml:space="preserve">LANCIANO </t>
  </si>
  <si>
    <t xml:space="preserve">L'AQUILA </t>
  </si>
  <si>
    <t xml:space="preserve">PESCARA </t>
  </si>
  <si>
    <t xml:space="preserve">SULMONA </t>
  </si>
  <si>
    <t xml:space="preserve">TERAMO </t>
  </si>
  <si>
    <t xml:space="preserve">VASTO </t>
  </si>
  <si>
    <t xml:space="preserve">MATERA </t>
  </si>
  <si>
    <t xml:space="preserve">MELFI </t>
  </si>
  <si>
    <t xml:space="preserve">POTENZA </t>
  </si>
  <si>
    <t xml:space="preserve">CASTROVILLARI </t>
  </si>
  <si>
    <t>CATANZARO "N.C. SIANO"</t>
  </si>
  <si>
    <t xml:space="preserve">COSENZA </t>
  </si>
  <si>
    <t xml:space="preserve">CROTONE </t>
  </si>
  <si>
    <t xml:space="preserve">LAMEZIA TERME </t>
  </si>
  <si>
    <t>LAUREANA DI BORRELLO "L. DAGA"</t>
  </si>
  <si>
    <t xml:space="preserve">LOCRI </t>
  </si>
  <si>
    <t xml:space="preserve">PALMI </t>
  </si>
  <si>
    <t xml:space="preserve">PAOLA </t>
  </si>
  <si>
    <t>REGGIO CALABRIA</t>
  </si>
  <si>
    <t>ROSSANO NUOVO COMPLESSO</t>
  </si>
  <si>
    <t>VIBO VALENTIA "N.C."</t>
  </si>
  <si>
    <t xml:space="preserve">ARIANO IRPINO </t>
  </si>
  <si>
    <t xml:space="preserve">ARIENZO </t>
  </si>
  <si>
    <t>AVELLINO "BELLIZZI"</t>
  </si>
  <si>
    <t>AA15</t>
  </si>
  <si>
    <t>KK13</t>
  </si>
  <si>
    <t>AA06</t>
  </si>
  <si>
    <t>LL05</t>
  </si>
  <si>
    <t>LANCIANO C.C.</t>
  </si>
  <si>
    <t>LL06</t>
  </si>
  <si>
    <t>L'AQUILA C.C.</t>
  </si>
  <si>
    <t>EE13</t>
  </si>
  <si>
    <t>TERAMO C.C.</t>
  </si>
  <si>
    <t>DD13</t>
  </si>
  <si>
    <t>KK04</t>
  </si>
  <si>
    <t>EE02</t>
  </si>
  <si>
    <t>VENEZIA</t>
  </si>
  <si>
    <t>CC16</t>
  </si>
  <si>
    <t>ROMA "REBIBBIA N.C. 2" terza casa</t>
  </si>
  <si>
    <t>CENTRO</t>
  </si>
  <si>
    <t>SUD</t>
  </si>
  <si>
    <t>NORD</t>
  </si>
  <si>
    <t>ISOLE</t>
  </si>
  <si>
    <t>AA14</t>
  </si>
  <si>
    <t>AA13</t>
  </si>
  <si>
    <t>VERONA</t>
  </si>
  <si>
    <t>FF21</t>
  </si>
  <si>
    <t>AVERSA "F. SAPORITO"</t>
  </si>
  <si>
    <t xml:space="preserve">BENEVENTO </t>
  </si>
  <si>
    <t>CARINOLA "G.B. NOVELLI"</t>
  </si>
  <si>
    <t xml:space="preserve">EBOLI </t>
  </si>
  <si>
    <t xml:space="preserve">LAURO </t>
  </si>
  <si>
    <t>NAPOLI "POGGIOREALE"</t>
  </si>
  <si>
    <t>NAPOLI "SANT'EFRAMO"</t>
  </si>
  <si>
    <t>NAPOLI "SECONDIGLIANO"</t>
  </si>
  <si>
    <t>POZZUOLI</t>
  </si>
  <si>
    <t xml:space="preserve">SALA CONSILINA </t>
  </si>
  <si>
    <t>SALERNO</t>
  </si>
  <si>
    <t>SANTA MARIA C.V.</t>
  </si>
  <si>
    <t xml:space="preserve">SANT'ANGELO DEI LOMBARDI </t>
  </si>
  <si>
    <t xml:space="preserve">VALLO DELLA LUCANIA </t>
  </si>
  <si>
    <t xml:space="preserve">BOLOGNA </t>
  </si>
  <si>
    <t xml:space="preserve">CASTELFRANCO EMILIA </t>
  </si>
  <si>
    <t xml:space="preserve">FERRARA </t>
  </si>
  <si>
    <t xml:space="preserve">FORLI' </t>
  </si>
  <si>
    <t xml:space="preserve">MODENA </t>
  </si>
  <si>
    <t>MODENA "SALICETA SAN GIULIANO"</t>
  </si>
  <si>
    <t xml:space="preserve">PARMA </t>
  </si>
  <si>
    <t>PIACENZA "SAN LAZZARO"</t>
  </si>
  <si>
    <t xml:space="preserve">RAVENNA </t>
  </si>
  <si>
    <t xml:space="preserve">REGGIO NELL'EMILIA </t>
  </si>
  <si>
    <t xml:space="preserve">RIMINI </t>
  </si>
  <si>
    <t xml:space="preserve">GORIZIA </t>
  </si>
  <si>
    <t xml:space="preserve">PORDENONE </t>
  </si>
  <si>
    <t xml:space="preserve">TOLMEZZO </t>
  </si>
  <si>
    <t xml:space="preserve">TRIESTE </t>
  </si>
  <si>
    <t xml:space="preserve">UDINE </t>
  </si>
  <si>
    <t xml:space="preserve">CASSINO </t>
  </si>
  <si>
    <t xml:space="preserve">CIVITAVECCHIA </t>
  </si>
  <si>
    <t>CIVITAVECCHIA "N.C."</t>
  </si>
  <si>
    <t xml:space="preserve">FROSINONE </t>
  </si>
  <si>
    <t xml:space="preserve">LATINA </t>
  </si>
  <si>
    <t xml:space="preserve">PALIANO </t>
  </si>
  <si>
    <t>RIETI "SANTA SCOLASTICA"</t>
  </si>
  <si>
    <t>ROMA "REBIBBIA FEMMINILE"</t>
  </si>
  <si>
    <t>ROMA "REBIBBIA N.C. 1"</t>
  </si>
  <si>
    <t>ROMA "REBIBBIA"</t>
  </si>
  <si>
    <t>ROMA "REGINA COELI"</t>
  </si>
  <si>
    <t xml:space="preserve">VELLETRI </t>
  </si>
  <si>
    <t>VITERBO "N.C."</t>
  </si>
  <si>
    <t xml:space="preserve">CHIAVARI </t>
  </si>
  <si>
    <t>GENOVA "MARASSI"</t>
  </si>
  <si>
    <t>GENOVA "PONTEDECIMO"</t>
  </si>
  <si>
    <t xml:space="preserve">IMPERIA </t>
  </si>
  <si>
    <t xml:space="preserve">LA SPEZIA </t>
  </si>
  <si>
    <t>SAN REMO "N.C."</t>
  </si>
  <si>
    <t>SAVONA "SANT'AGOSTINO"</t>
  </si>
  <si>
    <t xml:space="preserve">BERGAMO </t>
  </si>
  <si>
    <t>BRESCIA "CANTON MONBELLO"</t>
  </si>
  <si>
    <t>BRESCIA "VERZIANO"</t>
  </si>
  <si>
    <t xml:space="preserve">BUSTO ARSIZIO </t>
  </si>
  <si>
    <t xml:space="preserve">COMO </t>
  </si>
  <si>
    <t xml:space="preserve">CREMONA </t>
  </si>
  <si>
    <t xml:space="preserve">LECCO </t>
  </si>
  <si>
    <t xml:space="preserve">LODI </t>
  </si>
  <si>
    <t xml:space="preserve">MANTOVA </t>
  </si>
  <si>
    <t>MILANO "SAN VITTORE"</t>
  </si>
  <si>
    <t xml:space="preserve">MONZA </t>
  </si>
  <si>
    <t xml:space="preserve">PAVIA </t>
  </si>
  <si>
    <t xml:space="preserve">SONDRIO </t>
  </si>
  <si>
    <t xml:space="preserve">VARESE </t>
  </si>
  <si>
    <t xml:space="preserve">VIGEVANO </t>
  </si>
  <si>
    <t>VOGHERA "N.C."</t>
  </si>
  <si>
    <t xml:space="preserve">ANCONA </t>
  </si>
  <si>
    <t>ANCONA "BARCAGLIONE"</t>
  </si>
  <si>
    <t xml:space="preserve">ASCOLI PICENO </t>
  </si>
  <si>
    <t xml:space="preserve">CAMERINO </t>
  </si>
  <si>
    <t>FERMO</t>
  </si>
  <si>
    <t xml:space="preserve">FOSSOMBRONE </t>
  </si>
  <si>
    <t xml:space="preserve">PESARO </t>
  </si>
  <si>
    <t xml:space="preserve">CAMPOBASSO </t>
  </si>
  <si>
    <t xml:space="preserve">ISERNIA </t>
  </si>
  <si>
    <t xml:space="preserve">LARINO </t>
  </si>
  <si>
    <t xml:space="preserve">ALBA </t>
  </si>
  <si>
    <t>ALESSANDRIA "N.C. DON SORIA"</t>
  </si>
  <si>
    <t>ALESSANDRIA "SAN MICHELE"</t>
  </si>
  <si>
    <t xml:space="preserve">BIELLA </t>
  </si>
  <si>
    <t xml:space="preserve">CUNEO </t>
  </si>
  <si>
    <t xml:space="preserve">FOSSANO </t>
  </si>
  <si>
    <t xml:space="preserve">IVREA </t>
  </si>
  <si>
    <t xml:space="preserve">NOVARA </t>
  </si>
  <si>
    <t xml:space="preserve">SALUZZO </t>
  </si>
  <si>
    <t>TORINO "LORUSSO E CUTUGNO"</t>
  </si>
  <si>
    <t xml:space="preserve">VERBANIA </t>
  </si>
  <si>
    <t xml:space="preserve">VERCELLI </t>
  </si>
  <si>
    <t>ALTAMURA</t>
  </si>
  <si>
    <t xml:space="preserve">BARI </t>
  </si>
  <si>
    <t xml:space="preserve">BRINDISI </t>
  </si>
  <si>
    <t xml:space="preserve">FOGGIA </t>
  </si>
  <si>
    <t>LECCE "N.C."</t>
  </si>
  <si>
    <t xml:space="preserve">LUCERA </t>
  </si>
  <si>
    <t>SAN SEVERO</t>
  </si>
  <si>
    <t>SPINAZZOLA</t>
  </si>
  <si>
    <t xml:space="preserve">TARANTO </t>
  </si>
  <si>
    <t xml:space="preserve">TRANI </t>
  </si>
  <si>
    <t xml:space="preserve">TURI </t>
  </si>
  <si>
    <t xml:space="preserve">ALGHERO </t>
  </si>
  <si>
    <t>ARBUS "IS ARENAS"</t>
  </si>
  <si>
    <t xml:space="preserve">CAGLIARI </t>
  </si>
  <si>
    <t xml:space="preserve">IGLESIAS </t>
  </si>
  <si>
    <t xml:space="preserve">ISILI </t>
  </si>
  <si>
    <t>LANUSEI "SAN DANIELE"</t>
  </si>
  <si>
    <t xml:space="preserve">MACOMER </t>
  </si>
  <si>
    <t xml:space="preserve">NUORO </t>
  </si>
  <si>
    <t xml:space="preserve">ORISTANO </t>
  </si>
  <si>
    <t xml:space="preserve">SASSARI </t>
  </si>
  <si>
    <t>TEMPIO PAUSANIA</t>
  </si>
  <si>
    <t xml:space="preserve">AGRIGENTO </t>
  </si>
  <si>
    <t xml:space="preserve">AUGUSTA </t>
  </si>
  <si>
    <t xml:space="preserve">BARCELLONA POZZO DI GOTTO </t>
  </si>
  <si>
    <t xml:space="preserve">CALTAGIRONE </t>
  </si>
  <si>
    <t xml:space="preserve">CALTANISSETTA </t>
  </si>
  <si>
    <t>CASTELVETRANO</t>
  </si>
  <si>
    <t>CATANIA "BICOCCA"</t>
  </si>
  <si>
    <t>CATANIA "PIAZZA LANZA"</t>
  </si>
  <si>
    <t xml:space="preserve">ENNA </t>
  </si>
  <si>
    <t>AA16</t>
  </si>
  <si>
    <t>ANCONA U.E.P.E.  - S.D.S. PESARO</t>
  </si>
  <si>
    <t>DIRETTORE ORG.NE E REL.NI</t>
  </si>
  <si>
    <t>AREA GEOGRAFICA</t>
  </si>
  <si>
    <t>TOTALE AREA GEOGRAFICA</t>
  </si>
  <si>
    <t>Riepilogo Nazionale Area Geografica - generale</t>
  </si>
  <si>
    <t>PROMEMORIA:</t>
  </si>
  <si>
    <t>VERONA - SDS VICENZA</t>
  </si>
  <si>
    <t>FF70</t>
  </si>
  <si>
    <t>TOTALE UNITA'</t>
  </si>
  <si>
    <t>Ministero della Giustizia - D.A.P.                                                              - D.G. Personale e Formazione -                                     Ufficio II - Settore Assegnazioni Trasferimenti e Mobilità Volontaria</t>
  </si>
  <si>
    <t>Ministero della Giustizia - D.A.P.                                                              - D.G. Personale e Formazione -  Ufficio II -                                               Settore Assegnazioni Trasferimenti e Mobilità Volontaria</t>
  </si>
  <si>
    <t>Ministero della Giustizia - D.A.P.                                                                                - D.G. Personale e Formazione - Ufficio II -                                                                                   Settore Assegnazioni Trasferimenti e Mobilità Volontaria</t>
  </si>
  <si>
    <t>Ministero della Giustizia - D.A.P.                                                                                  - D.G. Personale e Formazione -  Ufficio II -                                                           Settore Assegnazioni Trasferimenti e Mobilità Volontaria</t>
  </si>
  <si>
    <t>Ministero della Giustizia - D.A.P.                                                                                                                                                                        - D.G. Personale e Formazione - Ufficio II -                                                                                              Settore Assegnazioni Trasferimenti e Mobilità Volontaria</t>
  </si>
  <si>
    <t>Ministero della Giustizia - D.A.P.                                                                                                               - D.G. Personale e Formazione - Ufficio II -                                                                                                                                                             Settore Assegnazioni Trasferimenti e Mobilità Volontaria</t>
  </si>
  <si>
    <t>Ministero della Giustizia - D.A.P.                                                                                                                                                                       - D.G. Personale e Formazione - Ufficio II -                                                                                                                                                          Settore Assegnazioni Trasferimenti e Mobilità Volontaria</t>
  </si>
  <si>
    <t>Ministero della Giustizia - D.A.P.                                                                                                                                                                                    - D.G. Personale e Formazione - Ufficio II -                                                                                                                                                                    Settore Assegnazioni Trasferimenti e Mobilità Volontaria</t>
  </si>
  <si>
    <t>Ministero della Giustizia - D.A.P.                                                                                                                                                                         - D.G. Personale e Formazione - Ufficio II -                                                                                                                                                    Settore Assegnazioni Trasferimenti e Mobilità Volontaria</t>
  </si>
  <si>
    <t>Ministero della Giustizia - D.A.P.                                                                                                                                                                   - D.G. Personale e Formazione - Ufficio II -                                                                                                                                                           Settore Assegnazioni Trasferimenti e Mobilità Volontaria</t>
  </si>
  <si>
    <t>Ministero della Giustizia - D.A.P.                                                                                                                                                                    - D.G. Personale e Formazione - Ufficio II -                                                                                                                                                         Settore Assegnazioni Trasferimenti e Mobilità Volontaria</t>
  </si>
  <si>
    <t>N.UNITA' previsione iniziale dap</t>
  </si>
  <si>
    <t>integrazione dap</t>
  </si>
  <si>
    <t>posti ad interpello</t>
  </si>
  <si>
    <t>Figura Professionale</t>
  </si>
  <si>
    <t>DIRETTORE ORG.NE REL.NI</t>
  </si>
  <si>
    <t>% INCREMENTO</t>
  </si>
  <si>
    <t>% SU TOTALE POSTI INTERPELLO</t>
  </si>
  <si>
    <t>Riepilogo Nazionale per Figura Professionale</t>
  </si>
  <si>
    <t>% incremento</t>
  </si>
  <si>
    <t>% su totale</t>
  </si>
  <si>
    <t>Specifica profili tecnici ad interpello:</t>
  </si>
  <si>
    <t>MOBILITA' DI SEDE - BANDI  DI INTERPELLO PERSONALE COMPARTO MINISTERI - ANNO 2009</t>
  </si>
  <si>
    <t>Ministero della Giustizia - D.A.P.                                                              - D.G. Personale e Formazione -  Ufficio II  - Settore Assegnazioni Trasferimenti e Mobilità Volontaria</t>
  </si>
  <si>
    <r>
      <t>Cagliari C.C. (</t>
    </r>
    <r>
      <rPr>
        <b/>
        <i/>
        <sz val="14"/>
        <rFont val="Arial"/>
        <family val="2"/>
      </rPr>
      <t>1 infermiere prof.le area II pos.econ. F2 - già B2</t>
    </r>
    <r>
      <rPr>
        <b/>
        <sz val="14"/>
        <rFont val="Arial"/>
        <family val="2"/>
      </rPr>
      <t>);                  Lanusei C.C. (</t>
    </r>
    <r>
      <rPr>
        <b/>
        <i/>
        <sz val="14"/>
        <rFont val="Arial"/>
        <family val="2"/>
      </rPr>
      <t>1 infermiere prof.le area II pos.econ. F2 - già B2</t>
    </r>
    <r>
      <rPr>
        <b/>
        <sz val="14"/>
        <rFont val="Arial"/>
        <family val="2"/>
      </rPr>
      <t>)</t>
    </r>
  </si>
  <si>
    <r>
      <t>Bari Prap (</t>
    </r>
    <r>
      <rPr>
        <b/>
        <i/>
        <sz val="14"/>
        <rFont val="Arial"/>
        <family val="2"/>
      </rPr>
      <t>1 ass.te tecn. Elettronico area II pos.econ. F3 -già B3-</t>
    </r>
    <r>
      <rPr>
        <b/>
        <sz val="14"/>
        <rFont val="Arial"/>
        <family val="2"/>
      </rPr>
      <t>)</t>
    </r>
  </si>
  <si>
    <r>
      <t>Porto Azzurro C.R. (</t>
    </r>
    <r>
      <rPr>
        <b/>
        <i/>
        <sz val="14"/>
        <rFont val="Arial"/>
        <family val="2"/>
      </rPr>
      <t>1 motorista mecc. spec.to area II pos.econ. F2 -già B2</t>
    </r>
    <r>
      <rPr>
        <b/>
        <sz val="14"/>
        <rFont val="Arial"/>
        <family val="2"/>
      </rPr>
      <t xml:space="preserve">; </t>
    </r>
    <r>
      <rPr>
        <b/>
        <i/>
        <sz val="14"/>
        <rFont val="Arial"/>
        <family val="2"/>
      </rPr>
      <t>1 falegname spec.to area II pos.econ. F2 -già B2</t>
    </r>
    <r>
      <rPr>
        <b/>
        <sz val="14"/>
        <rFont val="Arial"/>
        <family val="2"/>
      </rPr>
      <t xml:space="preserve">)  </t>
    </r>
  </si>
  <si>
    <r>
      <t>Carinola C.R. (</t>
    </r>
    <r>
      <rPr>
        <b/>
        <i/>
        <sz val="14"/>
        <rFont val="Arial"/>
        <family val="2"/>
      </rPr>
      <t>1 apparecch. elettron. spec.to area II pos.econ. F2 -già B2</t>
    </r>
    <r>
      <rPr>
        <b/>
        <sz val="14"/>
        <rFont val="Arial"/>
        <family val="2"/>
      </rPr>
      <t>);                     Eboli C.R. (</t>
    </r>
    <r>
      <rPr>
        <b/>
        <i/>
        <sz val="14"/>
        <rFont val="Arial"/>
        <family val="2"/>
      </rPr>
      <t>1 ass.te tecn. edile area II pos. econ. F3 -già B3</t>
    </r>
    <r>
      <rPr>
        <b/>
        <sz val="14"/>
        <rFont val="Arial"/>
        <family val="2"/>
      </rPr>
      <t>);                Napoli Poggioreale C.C. (</t>
    </r>
    <r>
      <rPr>
        <b/>
        <i/>
        <sz val="14"/>
        <rFont val="Arial"/>
        <family val="2"/>
      </rPr>
      <t>1 falegname spec.to area II pos.econ. F2 -già B2</t>
    </r>
    <r>
      <rPr>
        <b/>
        <sz val="14"/>
        <rFont val="Arial"/>
        <family val="2"/>
      </rPr>
      <t xml:space="preserve">)  </t>
    </r>
  </si>
  <si>
    <r>
      <t>Palermo Prap (</t>
    </r>
    <r>
      <rPr>
        <b/>
        <i/>
        <sz val="14"/>
        <rFont val="Arial"/>
        <family val="2"/>
      </rPr>
      <t>2 assist. tecn. edili area II pos.econ. F3 -già B3</t>
    </r>
    <r>
      <rPr>
        <b/>
        <sz val="14"/>
        <rFont val="Arial"/>
        <family val="2"/>
      </rPr>
      <t>);                                        Catania C.C. (</t>
    </r>
    <r>
      <rPr>
        <b/>
        <i/>
        <sz val="14"/>
        <rFont val="Arial"/>
        <family val="2"/>
      </rPr>
      <t>1 inferm. prof.le area II pos.econ. F2 -già B2; 1 apparecch. elettron. spec.to area II pos.econ. F2 -già B2</t>
    </r>
    <r>
      <rPr>
        <b/>
        <sz val="14"/>
        <rFont val="Arial"/>
        <family val="2"/>
      </rPr>
      <t>);                         Trapani C.C. (</t>
    </r>
    <r>
      <rPr>
        <b/>
        <i/>
        <sz val="14"/>
        <rFont val="Arial"/>
        <family val="2"/>
      </rPr>
      <t>1 elettricista spec.to area II pos.econ. F2 -già B2</t>
    </r>
    <r>
      <rPr>
        <b/>
        <sz val="14"/>
        <rFont val="Arial"/>
        <family val="2"/>
      </rPr>
      <t xml:space="preserve">)  </t>
    </r>
  </si>
  <si>
    <r>
      <t>Potenza Prap (</t>
    </r>
    <r>
      <rPr>
        <b/>
        <i/>
        <sz val="14"/>
        <rFont val="Arial"/>
        <family val="2"/>
      </rPr>
      <t>1 Ingegnere area III pos.econ. F1 -già C1; 1 Ass.te tecn. edile area II pos.econ. F3 -già B3</t>
    </r>
    <r>
      <rPr>
        <b/>
        <sz val="14"/>
        <rFont val="Arial"/>
        <family val="2"/>
      </rPr>
      <t>)</t>
    </r>
  </si>
  <si>
    <r>
      <t>Roma Rebibbia CCNC (</t>
    </r>
    <r>
      <rPr>
        <b/>
        <i/>
        <sz val="14"/>
        <rFont val="Arial"/>
        <family val="2"/>
      </rPr>
      <t>1 Litografo spec.to area II pos.econ. F2 -già B2; 1 Elettricista spec.to area II pos.econ. F2 -già B2; 1 Elettricista area II pos.econ. F2 -già B1</t>
    </r>
    <r>
      <rPr>
        <b/>
        <sz val="14"/>
        <rFont val="Arial"/>
        <family val="2"/>
      </rPr>
      <t>);                                                   Roma Rebibbia C.R. (1 apparecch. elettron. spec.to area II pos.econ. F2 -già B2)</t>
    </r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</si>
</sst>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#,##0_);[Red]\(#,##0\)"/>
    <numFmt numFmtId="175" formatCode="#,##0.00_);[Red]\(#,##0.00\)"/>
    <numFmt numFmtId="176" formatCode="&quot;L. &quot;#,##0_);[Red]\(&quot;L. &quot;#,##0\)"/>
    <numFmt numFmtId="177" formatCode="&quot;L. &quot;#,##0.00_);[Red]\(&quot;L. &quot;#,##0.00\)"/>
    <numFmt numFmtId="178" formatCode="0.0000"/>
    <numFmt numFmtId="179" formatCode="0.000"/>
    <numFmt numFmtId="180" formatCode="0.00_)"/>
    <numFmt numFmtId="181" formatCode="d/m"/>
    <numFmt numFmtId="182" formatCode="mmm\-yyyy"/>
    <numFmt numFmtId="183" formatCode="0.0"/>
    <numFmt numFmtId="184" formatCode="d/m/yyyy"/>
    <numFmt numFmtId="185" formatCode="mmmm\-yy"/>
    <numFmt numFmtId="186" formatCode="#,##0_ ;[Red]\-#,##0\ "/>
    <numFmt numFmtId="187" formatCode="0.0_)"/>
    <numFmt numFmtId="188" formatCode="0_)"/>
    <numFmt numFmtId="189" formatCode="mmm\-yy_)"/>
    <numFmt numFmtId="190" formatCode="#,##0_);\(#,##0\)"/>
    <numFmt numFmtId="191" formatCode="00000"/>
    <numFmt numFmtId="192" formatCode="dd/mm/yy_)"/>
    <numFmt numFmtId="193" formatCode="#,##0_ ;\-#,##0\ "/>
    <numFmt numFmtId="194" formatCode="0;[Red]0"/>
    <numFmt numFmtId="195" formatCode="d/m/yy"/>
    <numFmt numFmtId="196" formatCode="#,##0;[Red]#,##0"/>
    <numFmt numFmtId="197" formatCode="0.0000000"/>
    <numFmt numFmtId="198" formatCode="0.000000"/>
    <numFmt numFmtId="199" formatCode="0.00000"/>
    <numFmt numFmtId="200" formatCode="0.0%"/>
    <numFmt numFmtId="201" formatCode="0.00000000"/>
    <numFmt numFmtId="202" formatCode="0.000%"/>
    <numFmt numFmtId="203" formatCode="_-* #,##0.0_-;\-* #,##0.0_-;_-* &quot;-&quot;_-;_-@_-"/>
    <numFmt numFmtId="204" formatCode="_-* #,##0.00_-;\-* #,##0.00_-;_-* &quot;-&quot;_-;_-@_-"/>
    <numFmt numFmtId="205" formatCode="#,##0.0"/>
    <numFmt numFmtId="206" formatCode="_-[$€-2]\ * #,##0.00_-;\-[$€-2]\ * #,##0.00_-;_-[$€-2]\ * &quot;-&quot;??_-"/>
    <numFmt numFmtId="207" formatCode="#,##0.00_ ;\-#,##0.00\ 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  <numFmt numFmtId="212" formatCode="yyyy"/>
    <numFmt numFmtId="213" formatCode="d\-mmm\-yyyy"/>
    <numFmt numFmtId="214" formatCode="[$€-2]\ #.##000_);[Red]\([$€-2]\ #.##000\)"/>
    <numFmt numFmtId="215" formatCode="[$-410]dddd\ d\ mmmm\ yyyy"/>
    <numFmt numFmtId="216" formatCode="[$-410]d\ mmmm\ yyyy;@"/>
    <numFmt numFmtId="217" formatCode="#,##0.0_);\(#,##0.0\)"/>
    <numFmt numFmtId="218" formatCode="#,##0.00_);\(#,##0.00\)"/>
    <numFmt numFmtId="219" formatCode="0_ ;[Red]\-0\ "/>
    <numFmt numFmtId="220" formatCode="0.000_)"/>
    <numFmt numFmtId="221" formatCode="0.0000_)"/>
    <numFmt numFmtId="222" formatCode="\d\d\-mmm\-\y\y_)"/>
    <numFmt numFmtId="223" formatCode="dd/mm/yy"/>
    <numFmt numFmtId="224" formatCode="_-* #,##0.0_-;\-* #,##0.0_-;_-* &quot;-&quot;??_-;_-@_-"/>
    <numFmt numFmtId="225" formatCode="_-* #,##0_-;\-* #,##0_-;_-* &quot;-&quot;??_-;_-@_-"/>
    <numFmt numFmtId="226" formatCode="0.000000000"/>
  </numFmts>
  <fonts count="8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Arial"/>
      <family val="0"/>
    </font>
    <font>
      <sz val="10"/>
      <name val="Courier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color indexed="62"/>
      <name val="Arial"/>
      <family val="2"/>
    </font>
    <font>
      <b/>
      <sz val="12"/>
      <name val="Arial"/>
      <family val="2"/>
    </font>
    <font>
      <sz val="9"/>
      <color indexed="1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62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b/>
      <sz val="18"/>
      <name val="Bookman Old Style"/>
      <family val="1"/>
    </font>
    <font>
      <b/>
      <sz val="16"/>
      <name val="Arial"/>
      <family val="2"/>
    </font>
    <font>
      <b/>
      <sz val="14"/>
      <color indexed="18"/>
      <name val="Arial"/>
      <family val="2"/>
    </font>
    <font>
      <b/>
      <i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17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22"/>
      <color indexed="21"/>
      <name val="Arial"/>
      <family val="2"/>
    </font>
    <font>
      <b/>
      <sz val="22"/>
      <color indexed="17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i/>
      <sz val="22"/>
      <name val="Arial"/>
      <family val="2"/>
    </font>
    <font>
      <b/>
      <sz val="22"/>
      <color indexed="8"/>
      <name val="Arial"/>
      <family val="2"/>
    </font>
    <font>
      <sz val="22"/>
      <color indexed="17"/>
      <name val="Arial"/>
      <family val="2"/>
    </font>
    <font>
      <b/>
      <sz val="22"/>
      <color indexed="57"/>
      <name val="Arial"/>
      <family val="2"/>
    </font>
    <font>
      <b/>
      <sz val="2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12"/>
      <name val="Arial"/>
      <family val="2"/>
    </font>
    <font>
      <b/>
      <sz val="22"/>
      <color indexed="48"/>
      <name val="Arial"/>
      <family val="2"/>
    </font>
    <font>
      <b/>
      <i/>
      <sz val="22"/>
      <color indexed="12"/>
      <name val="Arial"/>
      <family val="2"/>
    </font>
    <font>
      <b/>
      <sz val="14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i/>
      <sz val="20"/>
      <color indexed="8"/>
      <name val="Arial"/>
      <family val="0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2" applyNumberFormat="0" applyFill="0" applyAlignment="0" applyProtection="0"/>
    <xf numFmtId="0" fontId="7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206" fontId="3" fillId="0" borderId="0" applyFont="0" applyFill="0" applyBorder="0" applyAlignment="0" applyProtection="0"/>
    <xf numFmtId="0" fontId="7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78" fillId="20" borderId="5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5" fillId="0" borderId="12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3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6" fillId="0" borderId="12" xfId="0" applyFont="1" applyBorder="1" applyAlignment="1">
      <alignment horizontal="left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wrapText="1"/>
    </xf>
    <xf numFmtId="14" fontId="0" fillId="0" borderId="0" xfId="0" applyNumberFormat="1" applyAlignment="1">
      <alignment/>
    </xf>
    <xf numFmtId="14" fontId="14" fillId="0" borderId="12" xfId="0" applyNumberFormat="1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23" fillId="0" borderId="0" xfId="0" applyFont="1" applyAlignment="1">
      <alignment vertical="center"/>
    </xf>
    <xf numFmtId="0" fontId="25" fillId="0" borderId="17" xfId="0" applyFont="1" applyBorder="1" applyAlignment="1">
      <alignment horizontal="left" wrapText="1"/>
    </xf>
    <xf numFmtId="0" fontId="15" fillId="0" borderId="17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18" xfId="0" applyFont="1" applyBorder="1" applyAlignment="1">
      <alignment horizontal="left" wrapText="1"/>
    </xf>
    <xf numFmtId="3" fontId="31" fillId="0" borderId="18" xfId="0" applyNumberFormat="1" applyFont="1" applyBorder="1" applyAlignment="1">
      <alignment horizontal="center" wrapText="1"/>
    </xf>
    <xf numFmtId="0" fontId="33" fillId="33" borderId="19" xfId="0" applyFont="1" applyFill="1" applyBorder="1" applyAlignment="1">
      <alignment horizontal="center" wrapText="1"/>
    </xf>
    <xf numFmtId="0" fontId="32" fillId="33" borderId="19" xfId="0" applyFont="1" applyFill="1" applyBorder="1" applyAlignment="1">
      <alignment horizontal="center" wrapText="1"/>
    </xf>
    <xf numFmtId="0" fontId="33" fillId="33" borderId="17" xfId="0" applyFont="1" applyFill="1" applyBorder="1" applyAlignment="1">
      <alignment horizontal="center" wrapText="1"/>
    </xf>
    <xf numFmtId="0" fontId="32" fillId="33" borderId="17" xfId="0" applyFont="1" applyFill="1" applyBorder="1" applyAlignment="1">
      <alignment horizontal="center" wrapText="1"/>
    </xf>
    <xf numFmtId="0" fontId="31" fillId="0" borderId="20" xfId="0" applyFont="1" applyBorder="1" applyAlignment="1">
      <alignment horizontal="left" wrapText="1"/>
    </xf>
    <xf numFmtId="0" fontId="34" fillId="33" borderId="19" xfId="0" applyFont="1" applyFill="1" applyBorder="1" applyAlignment="1">
      <alignment horizontal="center" wrapText="1"/>
    </xf>
    <xf numFmtId="0" fontId="31" fillId="0" borderId="0" xfId="0" applyFont="1" applyAlignment="1">
      <alignment wrapText="1"/>
    </xf>
    <xf numFmtId="0" fontId="31" fillId="0" borderId="21" xfId="0" applyFont="1" applyBorder="1" applyAlignment="1">
      <alignment horizontal="left" wrapText="1"/>
    </xf>
    <xf numFmtId="0" fontId="35" fillId="33" borderId="19" xfId="0" applyFont="1" applyFill="1" applyBorder="1" applyAlignment="1">
      <alignment horizontal="center" wrapText="1"/>
    </xf>
    <xf numFmtId="0" fontId="31" fillId="0" borderId="22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2" fillId="33" borderId="23" xfId="0" applyFont="1" applyFill="1" applyBorder="1" applyAlignment="1">
      <alignment horizontal="center" wrapText="1"/>
    </xf>
    <xf numFmtId="0" fontId="31" fillId="0" borderId="0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3" fontId="31" fillId="0" borderId="0" xfId="0" applyNumberFormat="1" applyFont="1" applyBorder="1" applyAlignment="1">
      <alignment horizontal="center" wrapText="1"/>
    </xf>
    <xf numFmtId="0" fontId="32" fillId="0" borderId="17" xfId="0" applyFont="1" applyBorder="1" applyAlignment="1">
      <alignment horizont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10" xfId="0" applyFont="1" applyFill="1" applyBorder="1" applyAlignment="1">
      <alignment horizontal="left" vertical="center" wrapText="1"/>
    </xf>
    <xf numFmtId="0" fontId="38" fillId="0" borderId="17" xfId="0" applyFont="1" applyBorder="1" applyAlignment="1">
      <alignment horizont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39" fillId="0" borderId="11" xfId="0" applyFont="1" applyFill="1" applyBorder="1" applyAlignment="1">
      <alignment vertical="center" wrapText="1"/>
    </xf>
    <xf numFmtId="0" fontId="36" fillId="33" borderId="24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32" fillId="0" borderId="0" xfId="0" applyFont="1" applyAlignment="1">
      <alignment wrapText="1"/>
    </xf>
    <xf numFmtId="0" fontId="31" fillId="0" borderId="18" xfId="0" applyFont="1" applyBorder="1" applyAlignment="1">
      <alignment horizontal="left" vertical="center" wrapText="1"/>
    </xf>
    <xf numFmtId="3" fontId="31" fillId="0" borderId="18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3" fontId="31" fillId="0" borderId="22" xfId="0" applyNumberFormat="1" applyFont="1" applyBorder="1" applyAlignment="1">
      <alignment horizontal="left"/>
    </xf>
    <xf numFmtId="3" fontId="31" fillId="0" borderId="22" xfId="0" applyNumberFormat="1" applyFont="1" applyBorder="1" applyAlignment="1">
      <alignment horizontal="left" wrapText="1"/>
    </xf>
    <xf numFmtId="3" fontId="31" fillId="0" borderId="22" xfId="0" applyNumberFormat="1" applyFont="1" applyBorder="1" applyAlignment="1">
      <alignment horizontal="center"/>
    </xf>
    <xf numFmtId="3" fontId="31" fillId="0" borderId="18" xfId="0" applyNumberFormat="1" applyFont="1" applyBorder="1" applyAlignment="1">
      <alignment horizontal="left" wrapText="1"/>
    </xf>
    <xf numFmtId="3" fontId="31" fillId="0" borderId="21" xfId="0" applyNumberFormat="1" applyFont="1" applyBorder="1" applyAlignment="1">
      <alignment horizontal="center"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5" fillId="33" borderId="17" xfId="0" applyFont="1" applyFill="1" applyBorder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25" xfId="0" applyFont="1" applyBorder="1" applyAlignment="1">
      <alignment horizontal="left" wrapText="1"/>
    </xf>
    <xf numFmtId="3" fontId="31" fillId="0" borderId="22" xfId="0" applyNumberFormat="1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36" fillId="0" borderId="11" xfId="0" applyFont="1" applyFill="1" applyBorder="1" applyAlignment="1">
      <alignment horizontal="left" vertical="center" wrapText="1"/>
    </xf>
    <xf numFmtId="0" fontId="31" fillId="0" borderId="18" xfId="0" applyFont="1" applyBorder="1" applyAlignment="1">
      <alignment horizontal="left"/>
    </xf>
    <xf numFmtId="3" fontId="31" fillId="0" borderId="18" xfId="0" applyNumberFormat="1" applyFont="1" applyBorder="1" applyAlignment="1">
      <alignment horizontal="center"/>
    </xf>
    <xf numFmtId="0" fontId="37" fillId="0" borderId="26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left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5" fillId="0" borderId="0" xfId="0" applyFont="1" applyAlignment="1">
      <alignment wrapText="1"/>
    </xf>
    <xf numFmtId="3" fontId="31" fillId="0" borderId="22" xfId="0" applyNumberFormat="1" applyFont="1" applyFill="1" applyBorder="1" applyAlignment="1">
      <alignment horizontal="left" wrapText="1"/>
    </xf>
    <xf numFmtId="3" fontId="31" fillId="0" borderId="22" xfId="0" applyNumberFormat="1" applyFont="1" applyFill="1" applyBorder="1" applyAlignment="1">
      <alignment horizontal="center" wrapText="1"/>
    </xf>
    <xf numFmtId="3" fontId="31" fillId="0" borderId="18" xfId="0" applyNumberFormat="1" applyFont="1" applyFill="1" applyBorder="1" applyAlignment="1">
      <alignment horizontal="left" wrapText="1"/>
    </xf>
    <xf numFmtId="3" fontId="31" fillId="0" borderId="18" xfId="0" applyNumberFormat="1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225" fontId="31" fillId="0" borderId="22" xfId="46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wrapText="1"/>
    </xf>
    <xf numFmtId="225" fontId="31" fillId="0" borderId="10" xfId="46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/>
    </xf>
    <xf numFmtId="0" fontId="31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center" wrapText="1"/>
    </xf>
    <xf numFmtId="0" fontId="44" fillId="33" borderId="23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 horizontal="center" wrapText="1"/>
    </xf>
    <xf numFmtId="0" fontId="37" fillId="0" borderId="24" xfId="0" applyFont="1" applyFill="1" applyBorder="1" applyAlignment="1">
      <alignment horizontal="left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37" fillId="0" borderId="14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horizontal="left" wrapText="1"/>
    </xf>
    <xf numFmtId="3" fontId="32" fillId="0" borderId="0" xfId="0" applyNumberFormat="1" applyFont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32" fillId="0" borderId="22" xfId="0" applyFont="1" applyFill="1" applyBorder="1" applyAlignment="1">
      <alignment horizontal="left" wrapText="1"/>
    </xf>
    <xf numFmtId="0" fontId="32" fillId="34" borderId="17" xfId="0" applyFont="1" applyFill="1" applyBorder="1" applyAlignment="1">
      <alignment horizontal="center" wrapText="1"/>
    </xf>
    <xf numFmtId="0" fontId="32" fillId="0" borderId="17" xfId="0" applyFont="1" applyFill="1" applyBorder="1" applyAlignment="1">
      <alignment horizontal="left" wrapText="1"/>
    </xf>
    <xf numFmtId="2" fontId="32" fillId="33" borderId="19" xfId="0" applyNumberFormat="1" applyFont="1" applyFill="1" applyBorder="1" applyAlignment="1">
      <alignment horizontal="center" wrapText="1"/>
    </xf>
    <xf numFmtId="2" fontId="32" fillId="34" borderId="17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17" fillId="0" borderId="32" xfId="0" applyFont="1" applyBorder="1" applyAlignment="1">
      <alignment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wrapText="1"/>
    </xf>
    <xf numFmtId="0" fontId="22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COPERTIN" xfId="47"/>
    <cellStyle name="Comma [0]" xfId="48"/>
    <cellStyle name="Neutrale" xfId="49"/>
    <cellStyle name="Non_definit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COPERTIN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38100</xdr:rowOff>
    </xdr:from>
    <xdr:to>
      <xdr:col>8</xdr:col>
      <xdr:colOff>371475</xdr:colOff>
      <xdr:row>26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361950"/>
          <a:ext cx="482917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COMPARTO MINISTERI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RIEPILOGO POSTI DISPONIBILI INTERPELLO ANNO 2009 -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123825</xdr:rowOff>
    </xdr:from>
    <xdr:to>
      <xdr:col>6</xdr:col>
      <xdr:colOff>762000</xdr:colOff>
      <xdr:row>0</xdr:row>
      <xdr:rowOff>523875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52725" y="123825"/>
          <a:ext cx="62960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RIEPILOGO INTEGRAZIONE POSTI INTERPELLO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.pedrotti\condivisa\documenti\PRESENZE\PRES_2003\Luglio_2001\FINALE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CAPIENZE_PRESENZE\2007\09_Settembre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TEMP\Seri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Documents%20and%20Settings\Administrator\Documenti\serie%20storica\dati%20storic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Documents%20and%20Settings\Fulvio.Tallarita\Impostazioni%20locali\Temporary%20Internet%20Files\Content.IE5\07O1MTUB\mopnitoraggio_beni_serviz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Documents%20and%20Settings\Administrator\Impostazioni%20locali\Temporary%20Internet%20Files\Content.IE5\95NMJMU0\S_STO_LAV_LAV_30_06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rilevazioni_semestrali\giugno2003\LAVORO_30_06\Seri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TEMP\Gest_ris_02\Gest_ris_30_06_02\PERS_30_06_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stat\excel\polpen_Borz_organ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ormstat\statistica\Documents%20and%20Settings\Administrator\Impostazioni%20locali\Temporary%20Internet%20Files\Content.IE5\95NMJMU0\Relazione%20Annuale%20al%20Parlamento_2004%20LAVORI%20IN%20CORS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1">
        <row r="2">
          <cell r="B2" t="str">
            <v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>SI INSERISCONO AUTOMATICAMENTE I DATI DEGLI IMPUTATI  C'è UN RIFERIMENTO DI CELLA </v>
          </cell>
        </row>
        <row r="15">
          <cell r="E15">
            <v>24623</v>
          </cell>
        </row>
      </sheetData>
      <sheetData sheetId="3">
        <row r="2">
          <cell r="A2" t="str">
            <v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>                   Popolazione penitenziaria secondo le posizioni giuridiche</v>
          </cell>
        </row>
        <row r="11">
          <cell r="B11" t="str">
            <v>IMPUTATI</v>
          </cell>
          <cell r="F11" t="str">
            <v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resenticompleto"/>
      <sheetName val="confronto_denominazioni"/>
      <sheetName val="capienze"/>
      <sheetName val="cap_pres_posgiur"/>
      <sheetName val="PIVOT_posgiur"/>
      <sheetName val="PIVOT_Presentisto"/>
      <sheetName val="PIVOT_complessivo"/>
      <sheetName val="PIVOT_elenco_ist"/>
      <sheetName val="copertina"/>
      <sheetName val="complessivo"/>
      <sheetName val="graf_pres"/>
      <sheetName val="Presenti_sto"/>
      <sheetName val="Nazionale_posgiur"/>
      <sheetName val="Nazionale_cap_pres"/>
      <sheetName val="I-ABRUZZO"/>
      <sheetName val="I-BASIL"/>
      <sheetName val="I-CALAB"/>
      <sheetName val="I-CAMP"/>
      <sheetName val="I-EMIL"/>
      <sheetName val="I-FRIULI"/>
      <sheetName val="I-LAZIO"/>
      <sheetName val="I-LIGU"/>
      <sheetName val="I-LOMB"/>
      <sheetName val="I-MARCHE"/>
      <sheetName val="I-MOLISE"/>
      <sheetName val="I-PIEM"/>
      <sheetName val="I-PUGLIA"/>
      <sheetName val="I-SARD"/>
      <sheetName val="I-SICILIA"/>
      <sheetName val="I-TOSC"/>
      <sheetName val="I-TRENT"/>
      <sheetName val="I-UMBR"/>
      <sheetName val="I-VALDAOSTA"/>
      <sheetName val="I-VENETO"/>
      <sheetName val="I_elenco_istituti"/>
      <sheetName val="presenti_stranieri"/>
      <sheetName val="pivot_codici"/>
      <sheetName val="pivot_area_sto"/>
      <sheetName val="pivot_pos_giur"/>
      <sheetName val="pivot_unione_europea_sto"/>
      <sheetName val="pivot_regione_aree_geo"/>
      <sheetName val="pivot_naz"/>
      <sheetName val="IIparte"/>
      <sheetName val="stranieri_aree_sto "/>
      <sheetName val="stranieri_ue_sto "/>
      <sheetName val="stranieri_naz "/>
      <sheetName val="stran_pos_giur "/>
      <sheetName val="stranieri_aree"/>
      <sheetName val="richieste_stranieri"/>
    </sheetNames>
    <sheetDataSet>
      <sheetData sheetId="4">
        <row r="14">
          <cell r="D14" t="str">
            <v>CC</v>
          </cell>
        </row>
        <row r="146">
          <cell r="D146" t="str">
            <v>CC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 2"/>
      <sheetName val="Tabella 3"/>
      <sheetName val="Tabella 4"/>
      <sheetName val="Tabella 5"/>
    </sheetNames>
    <sheetDataSet>
      <sheetData sheetId="5">
        <row r="10">
          <cell r="A10" t="str">
            <v>I sem. 90</v>
          </cell>
          <cell r="F10">
            <v>2793</v>
          </cell>
        </row>
        <row r="11">
          <cell r="A11" t="str">
            <v>II sem.90</v>
          </cell>
          <cell r="F11">
            <v>1963</v>
          </cell>
        </row>
        <row r="12">
          <cell r="A12" t="str">
            <v>I sem. 91</v>
          </cell>
          <cell r="F12">
            <v>1926</v>
          </cell>
        </row>
        <row r="13">
          <cell r="A13" t="str">
            <v>II sem. 91</v>
          </cell>
          <cell r="F13">
            <v>2470</v>
          </cell>
        </row>
        <row r="14">
          <cell r="A14" t="str">
            <v>I sem.92</v>
          </cell>
          <cell r="F14">
            <v>3697</v>
          </cell>
          <cell r="K14">
            <v>1724</v>
          </cell>
          <cell r="N14">
            <v>631</v>
          </cell>
        </row>
        <row r="15">
          <cell r="A15" t="str">
            <v>II sem.92</v>
          </cell>
          <cell r="F15">
            <v>2998</v>
          </cell>
          <cell r="K15">
            <v>979</v>
          </cell>
          <cell r="N15">
            <v>479</v>
          </cell>
        </row>
        <row r="16">
          <cell r="A16" t="str">
            <v>I sem.93</v>
          </cell>
          <cell r="F16">
            <v>3604</v>
          </cell>
          <cell r="K16">
            <v>1393</v>
          </cell>
          <cell r="N16">
            <v>752</v>
          </cell>
        </row>
        <row r="17">
          <cell r="A17" t="str">
            <v>II sem.93</v>
          </cell>
          <cell r="F17">
            <v>3239</v>
          </cell>
          <cell r="K17">
            <v>1088</v>
          </cell>
          <cell r="N17">
            <v>595</v>
          </cell>
        </row>
        <row r="18">
          <cell r="A18" t="str">
            <v>I sem.94</v>
          </cell>
          <cell r="F18">
            <v>3707</v>
          </cell>
          <cell r="K18">
            <v>1986</v>
          </cell>
          <cell r="N18">
            <v>975</v>
          </cell>
        </row>
        <row r="19">
          <cell r="A19" t="str">
            <v>II sem.94</v>
          </cell>
          <cell r="F19">
            <v>3702</v>
          </cell>
          <cell r="K19">
            <v>1501</v>
          </cell>
          <cell r="N19">
            <v>765</v>
          </cell>
        </row>
        <row r="20">
          <cell r="A20" t="str">
            <v>I sem.95</v>
          </cell>
          <cell r="F20">
            <v>4011</v>
          </cell>
          <cell r="K20">
            <v>2097</v>
          </cell>
          <cell r="N20">
            <v>1039</v>
          </cell>
        </row>
        <row r="21">
          <cell r="A21" t="str">
            <v>II sem.95</v>
          </cell>
          <cell r="F21">
            <v>3619</v>
          </cell>
          <cell r="K21">
            <v>1603</v>
          </cell>
          <cell r="N21">
            <v>797</v>
          </cell>
        </row>
        <row r="22">
          <cell r="A22" t="str">
            <v>I sem.96</v>
          </cell>
          <cell r="F22">
            <v>4063</v>
          </cell>
          <cell r="K22">
            <v>1981</v>
          </cell>
          <cell r="N22">
            <v>928</v>
          </cell>
        </row>
        <row r="23">
          <cell r="A23" t="str">
            <v>II sem.96</v>
          </cell>
          <cell r="F23">
            <v>2961</v>
          </cell>
          <cell r="K23">
            <v>1724</v>
          </cell>
          <cell r="N23">
            <v>882</v>
          </cell>
        </row>
        <row r="24">
          <cell r="A24" t="str">
            <v>I sem.97</v>
          </cell>
          <cell r="F24">
            <v>4008</v>
          </cell>
          <cell r="K24">
            <v>1719</v>
          </cell>
          <cell r="N24">
            <v>919</v>
          </cell>
        </row>
        <row r="25">
          <cell r="A25" t="str">
            <v>II sem.97</v>
          </cell>
          <cell r="F25">
            <v>3383</v>
          </cell>
          <cell r="K25">
            <v>1509</v>
          </cell>
          <cell r="N25">
            <v>1053</v>
          </cell>
        </row>
        <row r="26">
          <cell r="A26" t="str">
            <v>I sem.98</v>
          </cell>
          <cell r="F26">
            <v>4038</v>
          </cell>
          <cell r="K26">
            <v>1635</v>
          </cell>
          <cell r="N26">
            <v>1001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 lavoranti"/>
      <sheetName val="Corsi_prof"/>
      <sheetName val="Tossicodipendenti"/>
      <sheetName val="Asili_nido"/>
      <sheetName val="presenze"/>
      <sheetName val="entrati"/>
      <sheetName val="elenco"/>
      <sheetName val="Capienza"/>
      <sheetName val="serie pres"/>
      <sheetName val="Presenti"/>
      <sheetName val="Eventi_a"/>
      <sheetName val="Eventi_b"/>
      <sheetName val="Eventi_c"/>
      <sheetName val="Eventi_d"/>
      <sheetName val="Benefic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i_ RIFERITI ALLE STRUTT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1_stran "/>
      <sheetName val="Tabella 2"/>
      <sheetName val="Tabella 3"/>
      <sheetName val="Tabella 4"/>
      <sheetName val="Tabella 5"/>
    </sheetNames>
    <sheetDataSet>
      <sheetData sheetId="6">
        <row r="8">
          <cell r="A8" t="str">
            <v>I sem. 90</v>
          </cell>
        </row>
        <row r="9">
          <cell r="A9" t="str">
            <v>II sem.90</v>
          </cell>
        </row>
        <row r="10">
          <cell r="A10" t="str">
            <v>I sem. 91</v>
          </cell>
        </row>
        <row r="11">
          <cell r="A11" t="str">
            <v>II sem. 91</v>
          </cell>
        </row>
        <row r="12">
          <cell r="A12" t="str">
            <v>I sem.92</v>
          </cell>
        </row>
        <row r="13">
          <cell r="A13" t="str">
            <v>II sem.92</v>
          </cell>
        </row>
        <row r="14">
          <cell r="A14" t="str">
            <v>I sem.93</v>
          </cell>
        </row>
        <row r="15">
          <cell r="A15" t="str">
            <v>II sem.93</v>
          </cell>
        </row>
        <row r="16">
          <cell r="A16" t="str">
            <v>I sem.94</v>
          </cell>
        </row>
        <row r="17">
          <cell r="A17" t="str">
            <v>II sem.94</v>
          </cell>
        </row>
        <row r="18">
          <cell r="A18" t="str">
            <v>I sem.95</v>
          </cell>
        </row>
        <row r="19">
          <cell r="A19" t="str">
            <v>II sem.95</v>
          </cell>
        </row>
        <row r="20">
          <cell r="A20" t="str">
            <v>I sem.96</v>
          </cell>
        </row>
        <row r="21">
          <cell r="A21" t="str">
            <v>II sem.96</v>
          </cell>
        </row>
        <row r="22">
          <cell r="A22" t="str">
            <v>I sem.97</v>
          </cell>
        </row>
        <row r="23">
          <cell r="A23" t="str">
            <v>II sem.97</v>
          </cell>
        </row>
        <row r="24">
          <cell r="A24" t="str">
            <v>I sem.98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"/>
      <sheetName val="Copertine"/>
      <sheetName val="Tabella 1"/>
      <sheetName val="Tabella1_stran "/>
      <sheetName val="Tabella 2"/>
      <sheetName val="Tabella 3"/>
      <sheetName val="Tabella 4"/>
      <sheetName val="Tabella 5"/>
    </sheetNames>
    <sheetDataSet>
      <sheetData sheetId="6">
        <row r="8">
          <cell r="C8">
            <v>261</v>
          </cell>
        </row>
        <row r="9">
          <cell r="C9">
            <v>195</v>
          </cell>
        </row>
        <row r="10">
          <cell r="C10">
            <v>185</v>
          </cell>
        </row>
        <row r="11">
          <cell r="C11">
            <v>275</v>
          </cell>
        </row>
        <row r="12">
          <cell r="C12">
            <v>230</v>
          </cell>
        </row>
        <row r="13">
          <cell r="C13">
            <v>205</v>
          </cell>
        </row>
        <row r="14">
          <cell r="C14">
            <v>241</v>
          </cell>
        </row>
        <row r="15">
          <cell r="C15">
            <v>256</v>
          </cell>
        </row>
        <row r="16">
          <cell r="C16">
            <v>289</v>
          </cell>
        </row>
        <row r="17">
          <cell r="C17">
            <v>274</v>
          </cell>
        </row>
        <row r="18">
          <cell r="C18">
            <v>289</v>
          </cell>
        </row>
        <row r="19">
          <cell r="C19">
            <v>283</v>
          </cell>
        </row>
        <row r="20">
          <cell r="C20">
            <v>310</v>
          </cell>
        </row>
        <row r="21">
          <cell r="C21">
            <v>237</v>
          </cell>
        </row>
        <row r="22">
          <cell r="C22">
            <v>288</v>
          </cell>
        </row>
        <row r="23">
          <cell r="C23">
            <v>278</v>
          </cell>
        </row>
        <row r="24">
          <cell r="C24">
            <v>306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TE_1"/>
    </sheetNames>
    <sheetDataSet>
      <sheetData sheetId="0">
        <row r="11">
          <cell r="A11" t="str">
            <v>Abruzzo</v>
          </cell>
          <cell r="L11">
            <v>1702</v>
          </cell>
          <cell r="O11">
            <v>1528</v>
          </cell>
        </row>
        <row r="12">
          <cell r="A12" t="str">
            <v>Basilicata</v>
          </cell>
          <cell r="L12">
            <v>617</v>
          </cell>
          <cell r="O12">
            <v>562</v>
          </cell>
        </row>
        <row r="13">
          <cell r="A13" t="str">
            <v>Calabria</v>
          </cell>
          <cell r="L13">
            <v>2287</v>
          </cell>
          <cell r="O13">
            <v>2052</v>
          </cell>
        </row>
        <row r="14">
          <cell r="A14" t="str">
            <v>Campania</v>
          </cell>
          <cell r="L14">
            <v>5846</v>
          </cell>
          <cell r="O14">
            <v>6972</v>
          </cell>
        </row>
        <row r="15">
          <cell r="A15" t="str">
            <v>Emilia</v>
          </cell>
          <cell r="L15">
            <v>2664</v>
          </cell>
          <cell r="O15">
            <v>3592</v>
          </cell>
        </row>
        <row r="16">
          <cell r="A16" t="str">
            <v>Friuli</v>
          </cell>
          <cell r="L16">
            <v>663</v>
          </cell>
          <cell r="O16">
            <v>783</v>
          </cell>
        </row>
        <row r="17">
          <cell r="A17" t="str">
            <v>Lazio</v>
          </cell>
          <cell r="L17">
            <v>6742</v>
          </cell>
          <cell r="O17">
            <v>5384</v>
          </cell>
        </row>
        <row r="18">
          <cell r="A18" t="str">
            <v>Liguria</v>
          </cell>
          <cell r="L18">
            <v>1233</v>
          </cell>
          <cell r="O18">
            <v>1580</v>
          </cell>
        </row>
        <row r="19">
          <cell r="A19" t="str">
            <v>Lombardia</v>
          </cell>
          <cell r="L19">
            <v>5244</v>
          </cell>
          <cell r="O19">
            <v>8417</v>
          </cell>
        </row>
        <row r="20">
          <cell r="A20" t="str">
            <v>Marche</v>
          </cell>
          <cell r="L20">
            <v>847</v>
          </cell>
          <cell r="O20">
            <v>775</v>
          </cell>
        </row>
        <row r="21">
          <cell r="A21" t="str">
            <v>Molise</v>
          </cell>
          <cell r="L21">
            <v>442</v>
          </cell>
          <cell r="O21">
            <v>346</v>
          </cell>
        </row>
        <row r="22">
          <cell r="A22" t="str">
            <v>Piemonte</v>
          </cell>
          <cell r="L22">
            <v>3699</v>
          </cell>
          <cell r="O22">
            <v>4517</v>
          </cell>
        </row>
        <row r="23">
          <cell r="A23" t="str">
            <v>Puglia</v>
          </cell>
          <cell r="L23">
            <v>3470</v>
          </cell>
          <cell r="O23">
            <v>3636</v>
          </cell>
        </row>
        <row r="24">
          <cell r="A24" t="str">
            <v>Sardegna</v>
          </cell>
          <cell r="L24">
            <v>1778</v>
          </cell>
          <cell r="O24">
            <v>1754</v>
          </cell>
        </row>
        <row r="25">
          <cell r="A25" t="str">
            <v>Sicilia</v>
          </cell>
          <cell r="L25">
            <v>6100</v>
          </cell>
          <cell r="O25">
            <v>6104</v>
          </cell>
        </row>
        <row r="26">
          <cell r="A26" t="str">
            <v>Toscana</v>
          </cell>
          <cell r="L26">
            <v>3437</v>
          </cell>
          <cell r="O26">
            <v>4107</v>
          </cell>
        </row>
        <row r="27">
          <cell r="A27" t="str">
            <v>Trentino</v>
          </cell>
          <cell r="L27">
            <v>308</v>
          </cell>
          <cell r="O27">
            <v>399</v>
          </cell>
        </row>
        <row r="28">
          <cell r="A28" t="str">
            <v>Umbria</v>
          </cell>
          <cell r="L28">
            <v>941</v>
          </cell>
          <cell r="O28">
            <v>1076</v>
          </cell>
        </row>
        <row r="29">
          <cell r="A29" t="str">
            <v>V.Aosta</v>
          </cell>
          <cell r="L29">
            <v>161</v>
          </cell>
          <cell r="O29">
            <v>213</v>
          </cell>
        </row>
        <row r="30">
          <cell r="A30" t="str">
            <v>Veneto</v>
          </cell>
          <cell r="L30">
            <v>1932</v>
          </cell>
          <cell r="O30">
            <v>2480</v>
          </cell>
        </row>
        <row r="192">
          <cell r="A192" t="str">
            <v>Calabria</v>
          </cell>
          <cell r="F192">
            <v>344.8275862068965</v>
          </cell>
        </row>
        <row r="193">
          <cell r="A193" t="str">
            <v>Friuli</v>
          </cell>
          <cell r="F193">
            <v>186.36363636363637</v>
          </cell>
        </row>
        <row r="194">
          <cell r="A194" t="str">
            <v>Abruzzo</v>
          </cell>
          <cell r="F194">
            <v>144</v>
          </cell>
        </row>
        <row r="195">
          <cell r="A195" t="str">
            <v>Molise</v>
          </cell>
          <cell r="F195">
            <v>142.85714285714283</v>
          </cell>
        </row>
        <row r="196">
          <cell r="A196" t="str">
            <v>Toscana</v>
          </cell>
          <cell r="F196">
            <v>134.48275862068962</v>
          </cell>
        </row>
        <row r="197">
          <cell r="A197" t="str">
            <v>Umbria</v>
          </cell>
          <cell r="F197">
            <v>88.63636363636365</v>
          </cell>
        </row>
        <row r="198">
          <cell r="A198" t="str">
            <v>Marche</v>
          </cell>
          <cell r="F198">
            <v>85</v>
          </cell>
        </row>
        <row r="199">
          <cell r="A199" t="str">
            <v>Basilicata</v>
          </cell>
          <cell r="F199">
            <v>80</v>
          </cell>
        </row>
        <row r="200">
          <cell r="A200" t="str">
            <v>Liguria</v>
          </cell>
          <cell r="F200">
            <v>68.83116883116881</v>
          </cell>
        </row>
        <row r="201">
          <cell r="A201" t="str">
            <v>Sicilia</v>
          </cell>
          <cell r="F201">
            <v>66.66666666666669</v>
          </cell>
        </row>
        <row r="202">
          <cell r="A202" t="str">
            <v>Emilia</v>
          </cell>
          <cell r="F202">
            <v>59.85401459854015</v>
          </cell>
        </row>
        <row r="203">
          <cell r="A203" t="str">
            <v>Trentino</v>
          </cell>
          <cell r="F203">
            <v>57.89473684210526</v>
          </cell>
        </row>
        <row r="204">
          <cell r="A204" t="str">
            <v>Sardegna</v>
          </cell>
          <cell r="F204">
            <v>52.72727272727275</v>
          </cell>
        </row>
        <row r="205">
          <cell r="A205" t="str">
            <v>Piemonte</v>
          </cell>
          <cell r="F205">
            <v>51.14942528735634</v>
          </cell>
        </row>
        <row r="206">
          <cell r="A206" t="str">
            <v>Puglia</v>
          </cell>
          <cell r="F206">
            <v>45</v>
          </cell>
        </row>
        <row r="207">
          <cell r="A207" t="str">
            <v>Veneto</v>
          </cell>
          <cell r="F207">
            <v>18.85714285714286</v>
          </cell>
        </row>
        <row r="208">
          <cell r="A208" t="str">
            <v>Lazio</v>
          </cell>
          <cell r="F208">
            <v>9.340659340659329</v>
          </cell>
        </row>
        <row r="209">
          <cell r="A209" t="str">
            <v>Campania</v>
          </cell>
          <cell r="F209">
            <v>9.126984126984112</v>
          </cell>
        </row>
        <row r="210">
          <cell r="A210" t="str">
            <v>Lombardia</v>
          </cell>
          <cell r="F210">
            <v>-39.41841680129241</v>
          </cell>
        </row>
        <row r="211">
          <cell r="A211" t="str">
            <v>V.Aosta</v>
          </cell>
          <cell r="F211">
            <v>-100</v>
          </cell>
        </row>
        <row r="236">
          <cell r="A236" t="str">
            <v>Molise</v>
          </cell>
          <cell r="B236">
            <v>363</v>
          </cell>
          <cell r="C236">
            <v>339</v>
          </cell>
          <cell r="D236">
            <v>107.07964601769913</v>
          </cell>
          <cell r="F236">
            <v>7.079646017699133</v>
          </cell>
        </row>
        <row r="237">
          <cell r="A237" t="str">
            <v>Calabria</v>
          </cell>
          <cell r="B237">
            <v>1825</v>
          </cell>
          <cell r="C237">
            <v>2023</v>
          </cell>
          <cell r="D237">
            <v>90.21255561047948</v>
          </cell>
          <cell r="F237">
            <v>-9.787444389520516</v>
          </cell>
        </row>
        <row r="238">
          <cell r="A238" t="str">
            <v>Marche</v>
          </cell>
          <cell r="B238">
            <v>681</v>
          </cell>
          <cell r="C238">
            <v>755</v>
          </cell>
          <cell r="D238">
            <v>90.19867549668874</v>
          </cell>
          <cell r="F238">
            <v>-9.801324503311264</v>
          </cell>
        </row>
        <row r="239">
          <cell r="A239" t="str">
            <v>Basilicata</v>
          </cell>
          <cell r="B239">
            <v>472</v>
          </cell>
          <cell r="C239">
            <v>542</v>
          </cell>
          <cell r="D239">
            <v>87.08487084870849</v>
          </cell>
          <cell r="F239">
            <v>-12.91512915129151</v>
          </cell>
        </row>
        <row r="240">
          <cell r="A240" t="str">
            <v>Abruzzo</v>
          </cell>
          <cell r="B240">
            <v>1261</v>
          </cell>
          <cell r="C240">
            <v>1478</v>
          </cell>
          <cell r="D240">
            <v>85.31799729364006</v>
          </cell>
          <cell r="F240">
            <v>-14.682002706359938</v>
          </cell>
        </row>
        <row r="241">
          <cell r="A241" t="str">
            <v>Sicilia</v>
          </cell>
          <cell r="B241">
            <v>4854</v>
          </cell>
          <cell r="C241">
            <v>5957</v>
          </cell>
          <cell r="D241">
            <v>81.48396844049019</v>
          </cell>
          <cell r="F241">
            <v>-18.516031559509813</v>
          </cell>
        </row>
        <row r="242">
          <cell r="A242" t="str">
            <v>Sardegna</v>
          </cell>
          <cell r="B242">
            <v>1322</v>
          </cell>
          <cell r="C242">
            <v>1699</v>
          </cell>
          <cell r="D242">
            <v>77.81047675103002</v>
          </cell>
          <cell r="F242">
            <v>-22.189523248969977</v>
          </cell>
        </row>
        <row r="243">
          <cell r="A243" t="str">
            <v>Puglia</v>
          </cell>
          <cell r="B243">
            <v>2660</v>
          </cell>
          <cell r="C243">
            <v>3496</v>
          </cell>
          <cell r="D243">
            <v>76.08695652173914</v>
          </cell>
          <cell r="F243">
            <v>-23.91304347826086</v>
          </cell>
        </row>
        <row r="244">
          <cell r="A244" t="str">
            <v>Umbria</v>
          </cell>
          <cell r="B244">
            <v>729</v>
          </cell>
          <cell r="C244">
            <v>1032</v>
          </cell>
          <cell r="D244">
            <v>70.63953488372093</v>
          </cell>
          <cell r="F244">
            <v>-29.360465116279073</v>
          </cell>
        </row>
        <row r="245">
          <cell r="A245" t="str">
            <v>Lazio</v>
          </cell>
          <cell r="B245">
            <v>3478</v>
          </cell>
          <cell r="C245">
            <v>5020</v>
          </cell>
          <cell r="D245">
            <v>69.28286852589642</v>
          </cell>
          <cell r="F245">
            <v>-30.71713147410358</v>
          </cell>
        </row>
        <row r="246">
          <cell r="A246" t="str">
            <v>Piemonte</v>
          </cell>
          <cell r="B246">
            <v>2982</v>
          </cell>
          <cell r="C246">
            <v>4343</v>
          </cell>
          <cell r="D246">
            <v>68.66221505871518</v>
          </cell>
          <cell r="F246">
            <v>-31.337784941284824</v>
          </cell>
        </row>
        <row r="247">
          <cell r="A247" t="str">
            <v>Friuli</v>
          </cell>
          <cell r="B247">
            <v>503</v>
          </cell>
          <cell r="C247">
            <v>761</v>
          </cell>
          <cell r="D247">
            <v>66.09724047306176</v>
          </cell>
          <cell r="F247">
            <v>-33.90275952693824</v>
          </cell>
        </row>
        <row r="248">
          <cell r="A248" t="str">
            <v>Campania</v>
          </cell>
          <cell r="B248">
            <v>4329</v>
          </cell>
          <cell r="C248">
            <v>6720</v>
          </cell>
          <cell r="D248">
            <v>64.41964285714286</v>
          </cell>
          <cell r="F248">
            <v>-35.58035714285714</v>
          </cell>
        </row>
        <row r="249">
          <cell r="A249" t="str">
            <v>Toscana</v>
          </cell>
          <cell r="B249">
            <v>2537</v>
          </cell>
          <cell r="C249">
            <v>3962</v>
          </cell>
          <cell r="D249">
            <v>64.03331650681474</v>
          </cell>
          <cell r="F249">
            <v>-35.96668349318526</v>
          </cell>
        </row>
        <row r="250">
          <cell r="A250" t="str">
            <v>V.Aosta</v>
          </cell>
          <cell r="B250">
            <v>135</v>
          </cell>
          <cell r="C250">
            <v>213</v>
          </cell>
          <cell r="D250">
            <v>63.38028169014085</v>
          </cell>
          <cell r="F250">
            <v>-36.61971830985915</v>
          </cell>
        </row>
        <row r="251">
          <cell r="A251" t="str">
            <v>Veneto</v>
          </cell>
          <cell r="B251">
            <v>1448</v>
          </cell>
          <cell r="C251">
            <v>2305</v>
          </cell>
          <cell r="D251">
            <v>62.81995661605207</v>
          </cell>
          <cell r="F251">
            <v>-37.18004338394793</v>
          </cell>
        </row>
        <row r="252">
          <cell r="A252" t="str">
            <v>Liguria</v>
          </cell>
          <cell r="B252">
            <v>908</v>
          </cell>
          <cell r="C252">
            <v>1503</v>
          </cell>
          <cell r="D252">
            <v>60.41250831669993</v>
          </cell>
          <cell r="F252">
            <v>-39.58749168330007</v>
          </cell>
        </row>
        <row r="253">
          <cell r="A253" t="str">
            <v>Trentino</v>
          </cell>
          <cell r="B253">
            <v>228</v>
          </cell>
          <cell r="C253">
            <v>380</v>
          </cell>
          <cell r="D253">
            <v>60</v>
          </cell>
          <cell r="F253">
            <v>-40</v>
          </cell>
        </row>
        <row r="254">
          <cell r="A254" t="str">
            <v>Emilia</v>
          </cell>
          <cell r="B254">
            <v>1982</v>
          </cell>
          <cell r="C254">
            <v>3455</v>
          </cell>
          <cell r="D254">
            <v>57.36613603473227</v>
          </cell>
          <cell r="F254">
            <v>-42.63386396526773</v>
          </cell>
        </row>
        <row r="255">
          <cell r="A255" t="str">
            <v>Lombardia</v>
          </cell>
          <cell r="B255">
            <v>4333</v>
          </cell>
          <cell r="C255">
            <v>7798</v>
          </cell>
          <cell r="D255">
            <v>55.56552962298025</v>
          </cell>
          <cell r="F255">
            <v>-44.43447037701975</v>
          </cell>
        </row>
        <row r="279">
          <cell r="A279" t="str">
            <v>Molise</v>
          </cell>
          <cell r="F279">
            <v>9.826589595375722</v>
          </cell>
        </row>
        <row r="280">
          <cell r="A280" t="str">
            <v>Calabria</v>
          </cell>
          <cell r="F280">
            <v>-4.775828460038994</v>
          </cell>
        </row>
        <row r="281">
          <cell r="A281" t="str">
            <v>Marche</v>
          </cell>
          <cell r="F281">
            <v>-7.3548387096774235</v>
          </cell>
        </row>
        <row r="282">
          <cell r="A282" t="str">
            <v>Abruzzo</v>
          </cell>
          <cell r="F282">
            <v>-9.489528795811523</v>
          </cell>
        </row>
        <row r="283">
          <cell r="A283" t="str">
            <v>Basilicata</v>
          </cell>
          <cell r="F283">
            <v>-9.608540925266908</v>
          </cell>
        </row>
        <row r="284">
          <cell r="A284" t="str">
            <v>Sicilia</v>
          </cell>
          <cell r="F284">
            <v>-16.464613368283082</v>
          </cell>
        </row>
        <row r="285">
          <cell r="A285" t="str">
            <v>Sardegna</v>
          </cell>
          <cell r="F285">
            <v>-19.84036488027367</v>
          </cell>
        </row>
        <row r="286">
          <cell r="A286" t="str">
            <v>Puglia</v>
          </cell>
          <cell r="F286">
            <v>-21.25962596259626</v>
          </cell>
        </row>
        <row r="287">
          <cell r="A287" t="str">
            <v>Umbria</v>
          </cell>
          <cell r="F287">
            <v>-24.53531598513011</v>
          </cell>
        </row>
        <row r="288">
          <cell r="A288" t="str">
            <v>Friuli</v>
          </cell>
          <cell r="F288">
            <v>-27.7139208173691</v>
          </cell>
        </row>
        <row r="289">
          <cell r="A289" t="str">
            <v>Lazio</v>
          </cell>
          <cell r="F289">
            <v>-28.008915304606248</v>
          </cell>
        </row>
        <row r="290">
          <cell r="A290" t="str">
            <v>Piemonte</v>
          </cell>
          <cell r="F290">
            <v>-28.16028337392075</v>
          </cell>
        </row>
        <row r="291">
          <cell r="A291" t="str">
            <v>V.Aosta</v>
          </cell>
          <cell r="F291">
            <v>-29.5774647887324</v>
          </cell>
        </row>
        <row r="292">
          <cell r="A292" t="str">
            <v>Toscana</v>
          </cell>
          <cell r="F292">
            <v>-29.94886778670562</v>
          </cell>
        </row>
        <row r="293">
          <cell r="A293" t="str">
            <v>Veneto</v>
          </cell>
          <cell r="F293">
            <v>-33.22580645161291</v>
          </cell>
        </row>
        <row r="294">
          <cell r="A294" t="str">
            <v>Campania</v>
          </cell>
          <cell r="F294">
            <v>-33.96442914515204</v>
          </cell>
        </row>
        <row r="295">
          <cell r="A295" t="str">
            <v>Liguria</v>
          </cell>
          <cell r="F295">
            <v>-34.30379746835443</v>
          </cell>
        </row>
        <row r="296">
          <cell r="A296" t="str">
            <v>Trentino</v>
          </cell>
          <cell r="F296">
            <v>-35.33834586466166</v>
          </cell>
        </row>
        <row r="297">
          <cell r="A297" t="str">
            <v>Emilia</v>
          </cell>
          <cell r="F297">
            <v>-38.724944320712694</v>
          </cell>
        </row>
        <row r="298">
          <cell r="A298" t="str">
            <v>Lombardia</v>
          </cell>
          <cell r="F298">
            <v>-44.06558156112629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LE03"/>
      <sheetName val="dati03"/>
      <sheetName val="GRAFICI03"/>
      <sheetName val="dati02"/>
      <sheetName val="GRAFICI02"/>
      <sheetName val="TABELLE ORGANICO02"/>
      <sheetName val="dati 2004"/>
      <sheetName val="tabelle2004"/>
      <sheetName val="GRAFICI04"/>
      <sheetName val="dida"/>
    </sheetNames>
    <sheetDataSet>
      <sheetData sheetId="5">
        <row r="10">
          <cell r="G10" t="str">
            <v>ORGANICO  PREVISTO</v>
          </cell>
          <cell r="J10" t="str">
            <v>ORGANICO  PRESENTE</v>
          </cell>
        </row>
        <row r="13">
          <cell r="G13">
            <v>640</v>
          </cell>
          <cell r="J13">
            <v>374</v>
          </cell>
        </row>
        <row r="15">
          <cell r="G15">
            <v>3718</v>
          </cell>
          <cell r="J15">
            <v>2304</v>
          </cell>
        </row>
        <row r="17">
          <cell r="G17">
            <v>4500</v>
          </cell>
          <cell r="J17">
            <v>2611</v>
          </cell>
        </row>
        <row r="19">
          <cell r="G19">
            <v>35548</v>
          </cell>
          <cell r="J19">
            <v>36851</v>
          </cell>
        </row>
        <row r="22">
          <cell r="G22">
            <v>44406</v>
          </cell>
          <cell r="J22">
            <v>42140</v>
          </cell>
        </row>
        <row r="34">
          <cell r="G34" t="str">
            <v>UOMINI</v>
          </cell>
        </row>
        <row r="37">
          <cell r="G37" t="str">
            <v>ORGANICO  PREVISTO</v>
          </cell>
          <cell r="J37" t="str">
            <v>ORGANICO  PRESENTE</v>
          </cell>
        </row>
        <row r="40">
          <cell r="G40">
            <v>590</v>
          </cell>
          <cell r="J40">
            <v>372</v>
          </cell>
        </row>
        <row r="42">
          <cell r="G42">
            <v>3428</v>
          </cell>
          <cell r="J42">
            <v>2137</v>
          </cell>
        </row>
        <row r="44">
          <cell r="G44">
            <v>4140</v>
          </cell>
          <cell r="J44">
            <v>2590</v>
          </cell>
        </row>
        <row r="46">
          <cell r="G46">
            <v>32068</v>
          </cell>
          <cell r="J46">
            <v>33619</v>
          </cell>
        </row>
        <row r="49">
          <cell r="G49">
            <v>40226</v>
          </cell>
          <cell r="J49">
            <v>38718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lenco"/>
      <sheetName val="Eventi_a"/>
      <sheetName val="Eventi_b"/>
      <sheetName val="Eventi_c"/>
      <sheetName val="Eventi_d"/>
      <sheetName val="Det lavoranti"/>
      <sheetName val="Corsi_prof"/>
      <sheetName val="Benefici"/>
      <sheetName val="Tossicodipendenti"/>
      <sheetName val="Capienza"/>
      <sheetName val="Asili_nido"/>
      <sheetName val="Presen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24.75" customHeight="1"/>
  <cols>
    <col min="1" max="1" width="10.140625" style="0" bestFit="1" customWidth="1"/>
  </cols>
  <sheetData>
    <row r="1" ht="24.75" customHeight="1">
      <c r="A1" s="48">
        <v>39828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0"/>
  <sheetViews>
    <sheetView showGridLines="0" zoomScaleSheetLayoutView="80" zoomScalePageLayoutView="0" workbookViewId="0" topLeftCell="K1">
      <selection activeCell="AA2" sqref="AA2"/>
    </sheetView>
  </sheetViews>
  <sheetFormatPr defaultColWidth="8.421875" defaultRowHeight="12.75"/>
  <cols>
    <col min="1" max="8" width="8.421875" style="10" hidden="1" customWidth="1"/>
    <col min="9" max="9" width="8.421875" style="3" hidden="1" customWidth="1"/>
    <col min="10" max="10" width="8.421875" style="1" hidden="1" customWidth="1"/>
    <col min="11" max="11" width="51.421875" style="1" customWidth="1"/>
    <col min="12" max="12" width="19.28125" style="2" customWidth="1"/>
    <col min="13" max="14" width="14.57421875" style="10" hidden="1" customWidth="1"/>
    <col min="15" max="15" width="15.421875" style="10" customWidth="1"/>
    <col min="16" max="17" width="14.57421875" style="10" hidden="1" customWidth="1"/>
    <col min="18" max="18" width="15.57421875" style="10" customWidth="1"/>
    <col min="19" max="20" width="14.57421875" style="10" hidden="1" customWidth="1"/>
    <col min="21" max="21" width="16.140625" style="10" customWidth="1"/>
    <col min="22" max="23" width="14.57421875" style="10" hidden="1" customWidth="1"/>
    <col min="24" max="24" width="20.28125" style="10" customWidth="1"/>
    <col min="25" max="26" width="14.57421875" style="10" hidden="1" customWidth="1"/>
    <col min="27" max="27" width="17.00390625" style="10" customWidth="1"/>
    <col min="28" max="29" width="14.57421875" style="10" hidden="1" customWidth="1"/>
    <col min="30" max="30" width="16.421875" style="10" customWidth="1"/>
    <col min="31" max="32" width="14.57421875" style="10" hidden="1" customWidth="1"/>
    <col min="33" max="33" width="16.28125" style="10" customWidth="1"/>
    <col min="34" max="35" width="14.57421875" style="10" hidden="1" customWidth="1"/>
    <col min="36" max="36" width="16.28125" style="10" customWidth="1"/>
    <col min="37" max="38" width="14.57421875" style="10" hidden="1" customWidth="1"/>
    <col min="39" max="39" width="17.421875" style="10" customWidth="1"/>
    <col min="40" max="16384" width="8.421875" style="3" customWidth="1"/>
  </cols>
  <sheetData>
    <row r="1" spans="10:24" s="10" customFormat="1" ht="67.5" customHeight="1" thickBot="1">
      <c r="J1" s="13"/>
      <c r="K1" s="55" t="s">
        <v>967</v>
      </c>
      <c r="L1" s="14"/>
      <c r="M1" s="14"/>
      <c r="N1" s="14"/>
      <c r="O1" s="155" t="s">
        <v>947</v>
      </c>
      <c r="P1" s="156"/>
      <c r="Q1" s="156"/>
      <c r="R1" s="156"/>
      <c r="S1" s="156"/>
      <c r="T1" s="156"/>
      <c r="U1" s="156"/>
      <c r="V1" s="156"/>
      <c r="W1" s="156"/>
      <c r="X1" s="157"/>
    </row>
    <row r="2" spans="10:39" s="15" customFormat="1" ht="38.25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22.5" customHeight="1">
      <c r="J3" s="16"/>
      <c r="K3" s="42" t="s">
        <v>256</v>
      </c>
      <c r="L3" s="50" t="s">
        <v>751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19" customFormat="1" ht="24" customHeight="1" thickBot="1">
      <c r="J4" s="18"/>
      <c r="K4" s="43" t="s">
        <v>257</v>
      </c>
      <c r="L4" s="50" t="s">
        <v>752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80" customFormat="1" ht="51" customHeight="1" thickBot="1">
      <c r="A5" s="79"/>
      <c r="B5" s="79"/>
      <c r="C5" s="79"/>
      <c r="D5" s="79"/>
      <c r="E5" s="79"/>
      <c r="F5" s="79"/>
      <c r="G5" s="79"/>
      <c r="H5" s="79"/>
      <c r="J5" s="81" t="s">
        <v>150</v>
      </c>
      <c r="K5" s="81" t="s">
        <v>258</v>
      </c>
      <c r="L5" s="171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:39" s="38" customFormat="1" ht="28.5" customHeight="1" thickBot="1">
      <c r="A6" s="37"/>
      <c r="B6" s="37"/>
      <c r="C6" s="37"/>
      <c r="D6" s="37"/>
      <c r="E6" s="37"/>
      <c r="F6" s="37"/>
      <c r="G6" s="37"/>
      <c r="H6" s="37"/>
      <c r="J6" s="41"/>
      <c r="K6" s="41"/>
      <c r="L6" s="172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72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373</v>
      </c>
      <c r="J8" s="103" t="s">
        <v>378</v>
      </c>
      <c r="K8" s="103" t="s">
        <v>377</v>
      </c>
      <c r="L8" s="104" t="s">
        <v>139</v>
      </c>
      <c r="M8" s="64"/>
      <c r="N8" s="128"/>
      <c r="O8" s="64">
        <f>SUM(M8:N8)</f>
        <v>0</v>
      </c>
      <c r="P8" s="64"/>
      <c r="Q8" s="128"/>
      <c r="R8" s="64">
        <f>SUM(P8:Q8)</f>
        <v>0</v>
      </c>
      <c r="S8" s="63">
        <v>1</v>
      </c>
      <c r="T8" s="128">
        <v>2</v>
      </c>
      <c r="U8" s="64">
        <f>SUM(S8:T8)</f>
        <v>3</v>
      </c>
      <c r="V8" s="64"/>
      <c r="W8" s="128"/>
      <c r="X8" s="64">
        <f>SUM(V8:W8)</f>
        <v>0</v>
      </c>
      <c r="Y8" s="66"/>
      <c r="Z8" s="130"/>
      <c r="AA8" s="66">
        <f>SUM(Y8:Z8)</f>
        <v>0</v>
      </c>
      <c r="AB8" s="66"/>
      <c r="AC8" s="130"/>
      <c r="AD8" s="66">
        <f>SUM(AB8:AC8)</f>
        <v>0</v>
      </c>
      <c r="AE8" s="64"/>
      <c r="AF8" s="128"/>
      <c r="AG8" s="64">
        <f>SUM(AE8:AF8)</f>
        <v>0</v>
      </c>
      <c r="AH8" s="64"/>
      <c r="AI8" s="128"/>
      <c r="AJ8" s="64">
        <f>SUM(AH8:AI8)</f>
        <v>0</v>
      </c>
      <c r="AK8" s="64">
        <f>M8+P8+S8+V8+Y8+AB8+AE8+AH8</f>
        <v>1</v>
      </c>
      <c r="AL8" s="64">
        <f>N8+Q8+T8+W8+Z8+AC8+AF8+AI8</f>
        <v>2</v>
      </c>
      <c r="AM8" s="64">
        <f>SUM(AK8:AL8)</f>
        <v>3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14</v>
      </c>
      <c r="J9" s="61" t="s">
        <v>381</v>
      </c>
      <c r="K9" s="61" t="s">
        <v>866</v>
      </c>
      <c r="L9" s="62" t="s">
        <v>767</v>
      </c>
      <c r="M9" s="64"/>
      <c r="N9" s="128"/>
      <c r="O9" s="64">
        <f aca="true" t="shared" si="0" ref="O9:O37">SUM(M9:N9)</f>
        <v>0</v>
      </c>
      <c r="P9" s="64"/>
      <c r="Q9" s="128"/>
      <c r="R9" s="64">
        <f aca="true" t="shared" si="1" ref="R9:R37">SUM(P9:Q9)</f>
        <v>0</v>
      </c>
      <c r="S9" s="64"/>
      <c r="T9" s="128"/>
      <c r="U9" s="64">
        <f aca="true" t="shared" si="2" ref="U9:U37">SUM(S9:T9)</f>
        <v>0</v>
      </c>
      <c r="V9" s="63">
        <v>1</v>
      </c>
      <c r="W9" s="128"/>
      <c r="X9" s="64">
        <f aca="true" t="shared" si="3" ref="X9:X37">SUM(V9:W9)</f>
        <v>1</v>
      </c>
      <c r="Y9" s="66"/>
      <c r="Z9" s="130"/>
      <c r="AA9" s="66">
        <f aca="true" t="shared" si="4" ref="AA9:AA37">SUM(Y9:Z9)</f>
        <v>0</v>
      </c>
      <c r="AB9" s="66"/>
      <c r="AC9" s="130"/>
      <c r="AD9" s="66">
        <f aca="true" t="shared" si="5" ref="AD9:AD37">SUM(AB9:AC9)</f>
        <v>0</v>
      </c>
      <c r="AE9" s="64"/>
      <c r="AF9" s="128"/>
      <c r="AG9" s="64">
        <f aca="true" t="shared" si="6" ref="AG9:AG37">SUM(AE9:AF9)</f>
        <v>0</v>
      </c>
      <c r="AH9" s="64"/>
      <c r="AI9" s="128"/>
      <c r="AJ9" s="64">
        <f aca="true" t="shared" si="7" ref="AJ9:AJ37">SUM(AH9:AI9)</f>
        <v>0</v>
      </c>
      <c r="AK9" s="64">
        <f aca="true" t="shared" si="8" ref="AK9:AK37">M9+P9+S9+V9+Y9+AB9+AE9+AH9</f>
        <v>1</v>
      </c>
      <c r="AL9" s="64">
        <f aca="true" t="shared" si="9" ref="AL9:AL37">N9+Q9+T9+W9+Z9+AC9+AF9+AI9</f>
        <v>0</v>
      </c>
      <c r="AM9" s="64">
        <f aca="true" t="shared" si="10" ref="AM9:AM37">SUM(AK9:AL9)</f>
        <v>1</v>
      </c>
    </row>
    <row r="10" spans="1:39" s="69" customFormat="1" ht="48.7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59" t="s">
        <v>659</v>
      </c>
      <c r="J10" s="61" t="s">
        <v>395</v>
      </c>
      <c r="K10" s="61" t="s">
        <v>867</v>
      </c>
      <c r="L10" s="62" t="s">
        <v>767</v>
      </c>
      <c r="M10" s="64"/>
      <c r="N10" s="128">
        <v>1</v>
      </c>
      <c r="O10" s="64">
        <f t="shared" si="0"/>
        <v>1</v>
      </c>
      <c r="P10" s="64"/>
      <c r="Q10" s="128"/>
      <c r="R10" s="64">
        <f t="shared" si="1"/>
        <v>0</v>
      </c>
      <c r="S10" s="64"/>
      <c r="T10" s="128"/>
      <c r="U10" s="64">
        <f t="shared" si="2"/>
        <v>0</v>
      </c>
      <c r="V10" s="64"/>
      <c r="W10" s="128"/>
      <c r="X10" s="64">
        <f t="shared" si="3"/>
        <v>0</v>
      </c>
      <c r="Y10" s="66"/>
      <c r="Z10" s="130"/>
      <c r="AA10" s="66">
        <f t="shared" si="4"/>
        <v>0</v>
      </c>
      <c r="AB10" s="66"/>
      <c r="AC10" s="130"/>
      <c r="AD10" s="66">
        <f t="shared" si="5"/>
        <v>0</v>
      </c>
      <c r="AE10" s="64"/>
      <c r="AF10" s="128"/>
      <c r="AG10" s="64">
        <f t="shared" si="6"/>
        <v>0</v>
      </c>
      <c r="AH10" s="64"/>
      <c r="AI10" s="128"/>
      <c r="AJ10" s="64">
        <f t="shared" si="7"/>
        <v>0</v>
      </c>
      <c r="AK10" s="64">
        <f t="shared" si="8"/>
        <v>0</v>
      </c>
      <c r="AL10" s="64">
        <f t="shared" si="9"/>
        <v>1</v>
      </c>
      <c r="AM10" s="64">
        <f t="shared" si="10"/>
        <v>1</v>
      </c>
    </row>
    <row r="11" spans="1:39" s="69" customFormat="1" ht="37.5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16</v>
      </c>
      <c r="J11" s="61" t="s">
        <v>395</v>
      </c>
      <c r="K11" s="103" t="s">
        <v>868</v>
      </c>
      <c r="L11" s="104" t="s">
        <v>3</v>
      </c>
      <c r="M11" s="64"/>
      <c r="N11" s="128"/>
      <c r="O11" s="64">
        <f t="shared" si="0"/>
        <v>0</v>
      </c>
      <c r="P11" s="64"/>
      <c r="Q11" s="128"/>
      <c r="R11" s="64">
        <f t="shared" si="1"/>
        <v>0</v>
      </c>
      <c r="S11" s="64"/>
      <c r="T11" s="128">
        <v>1</v>
      </c>
      <c r="U11" s="64">
        <f t="shared" si="2"/>
        <v>1</v>
      </c>
      <c r="V11" s="64"/>
      <c r="W11" s="128"/>
      <c r="X11" s="64">
        <f t="shared" si="3"/>
        <v>0</v>
      </c>
      <c r="Y11" s="66"/>
      <c r="Z11" s="130"/>
      <c r="AA11" s="66">
        <f t="shared" si="4"/>
        <v>0</v>
      </c>
      <c r="AB11" s="66"/>
      <c r="AC11" s="130"/>
      <c r="AD11" s="66">
        <f t="shared" si="5"/>
        <v>0</v>
      </c>
      <c r="AE11" s="64"/>
      <c r="AF11" s="128"/>
      <c r="AG11" s="64">
        <f t="shared" si="6"/>
        <v>0</v>
      </c>
      <c r="AH11" s="64"/>
      <c r="AI11" s="128"/>
      <c r="AJ11" s="64">
        <f t="shared" si="7"/>
        <v>0</v>
      </c>
      <c r="AK11" s="64">
        <f t="shared" si="8"/>
        <v>0</v>
      </c>
      <c r="AL11" s="64">
        <f t="shared" si="9"/>
        <v>1</v>
      </c>
      <c r="AM11" s="64">
        <f t="shared" si="10"/>
        <v>1</v>
      </c>
    </row>
    <row r="12" spans="1:39" s="69" customFormat="1" ht="30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59" t="s">
        <v>17</v>
      </c>
      <c r="J12" s="61" t="s">
        <v>394</v>
      </c>
      <c r="K12" s="61" t="s">
        <v>869</v>
      </c>
      <c r="L12" s="62" t="s">
        <v>767</v>
      </c>
      <c r="M12" s="64"/>
      <c r="N12" s="128"/>
      <c r="O12" s="64">
        <f t="shared" si="0"/>
        <v>0</v>
      </c>
      <c r="P12" s="64"/>
      <c r="Q12" s="128"/>
      <c r="R12" s="64">
        <f t="shared" si="1"/>
        <v>0</v>
      </c>
      <c r="S12" s="64"/>
      <c r="T12" s="128"/>
      <c r="U12" s="64">
        <f t="shared" si="2"/>
        <v>0</v>
      </c>
      <c r="V12" s="63">
        <v>1</v>
      </c>
      <c r="W12" s="128"/>
      <c r="X12" s="64">
        <f t="shared" si="3"/>
        <v>1</v>
      </c>
      <c r="Y12" s="66"/>
      <c r="Z12" s="130"/>
      <c r="AA12" s="66">
        <f t="shared" si="4"/>
        <v>0</v>
      </c>
      <c r="AB12" s="66"/>
      <c r="AC12" s="130"/>
      <c r="AD12" s="66">
        <f t="shared" si="5"/>
        <v>0</v>
      </c>
      <c r="AE12" s="64"/>
      <c r="AF12" s="128"/>
      <c r="AG12" s="64">
        <f t="shared" si="6"/>
        <v>0</v>
      </c>
      <c r="AH12" s="64"/>
      <c r="AI12" s="128"/>
      <c r="AJ12" s="64">
        <f t="shared" si="7"/>
        <v>0</v>
      </c>
      <c r="AK12" s="64">
        <f t="shared" si="8"/>
        <v>1</v>
      </c>
      <c r="AL12" s="64">
        <f t="shared" si="9"/>
        <v>0</v>
      </c>
      <c r="AM12" s="64">
        <f t="shared" si="10"/>
        <v>1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59" t="s">
        <v>18</v>
      </c>
      <c r="J13" s="61" t="s">
        <v>393</v>
      </c>
      <c r="K13" s="61" t="s">
        <v>870</v>
      </c>
      <c r="L13" s="62" t="s">
        <v>767</v>
      </c>
      <c r="M13" s="64"/>
      <c r="N13" s="128">
        <v>1</v>
      </c>
      <c r="O13" s="64">
        <f t="shared" si="0"/>
        <v>1</v>
      </c>
      <c r="P13" s="64"/>
      <c r="Q13" s="128"/>
      <c r="R13" s="64">
        <f t="shared" si="1"/>
        <v>0</v>
      </c>
      <c r="S13" s="64"/>
      <c r="T13" s="128">
        <v>1</v>
      </c>
      <c r="U13" s="64">
        <f t="shared" si="2"/>
        <v>1</v>
      </c>
      <c r="V13" s="64"/>
      <c r="W13" s="128">
        <v>1</v>
      </c>
      <c r="X13" s="64">
        <f t="shared" si="3"/>
        <v>1</v>
      </c>
      <c r="Y13" s="66"/>
      <c r="Z13" s="130"/>
      <c r="AA13" s="66">
        <f t="shared" si="4"/>
        <v>0</v>
      </c>
      <c r="AB13" s="66"/>
      <c r="AC13" s="130"/>
      <c r="AD13" s="66">
        <f t="shared" si="5"/>
        <v>0</v>
      </c>
      <c r="AE13" s="64"/>
      <c r="AF13" s="128"/>
      <c r="AG13" s="64">
        <f t="shared" si="6"/>
        <v>0</v>
      </c>
      <c r="AH13" s="64"/>
      <c r="AI13" s="128"/>
      <c r="AJ13" s="64">
        <f t="shared" si="7"/>
        <v>0</v>
      </c>
      <c r="AK13" s="64">
        <f t="shared" si="8"/>
        <v>0</v>
      </c>
      <c r="AL13" s="64">
        <f t="shared" si="9"/>
        <v>3</v>
      </c>
      <c r="AM13" s="64">
        <f t="shared" si="10"/>
        <v>3</v>
      </c>
    </row>
    <row r="14" spans="1:39" s="69" customFormat="1" ht="30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59" t="s">
        <v>19</v>
      </c>
      <c r="J14" s="103" t="s">
        <v>380</v>
      </c>
      <c r="K14" s="103" t="s">
        <v>871</v>
      </c>
      <c r="L14" s="104" t="s">
        <v>767</v>
      </c>
      <c r="M14" s="63">
        <v>1</v>
      </c>
      <c r="N14" s="128"/>
      <c r="O14" s="64">
        <f t="shared" si="0"/>
        <v>1</v>
      </c>
      <c r="P14" s="64"/>
      <c r="Q14" s="128"/>
      <c r="R14" s="64">
        <f t="shared" si="1"/>
        <v>0</v>
      </c>
      <c r="S14" s="64"/>
      <c r="T14" s="128"/>
      <c r="U14" s="64">
        <f t="shared" si="2"/>
        <v>0</v>
      </c>
      <c r="V14" s="71">
        <v>2</v>
      </c>
      <c r="W14" s="128"/>
      <c r="X14" s="64">
        <f t="shared" si="3"/>
        <v>2</v>
      </c>
      <c r="Y14" s="66"/>
      <c r="Z14" s="130"/>
      <c r="AA14" s="66">
        <f t="shared" si="4"/>
        <v>0</v>
      </c>
      <c r="AB14" s="66"/>
      <c r="AC14" s="130"/>
      <c r="AD14" s="66">
        <f t="shared" si="5"/>
        <v>0</v>
      </c>
      <c r="AE14" s="64"/>
      <c r="AF14" s="128"/>
      <c r="AG14" s="64">
        <f t="shared" si="6"/>
        <v>0</v>
      </c>
      <c r="AH14" s="64"/>
      <c r="AI14" s="128"/>
      <c r="AJ14" s="64">
        <f t="shared" si="7"/>
        <v>0</v>
      </c>
      <c r="AK14" s="64">
        <f t="shared" si="8"/>
        <v>3</v>
      </c>
      <c r="AL14" s="64">
        <f t="shared" si="9"/>
        <v>0</v>
      </c>
      <c r="AM14" s="64">
        <f t="shared" si="10"/>
        <v>3</v>
      </c>
    </row>
    <row r="15" spans="1:39" s="69" customFormat="1" ht="30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24</v>
      </c>
      <c r="J15" s="103" t="s">
        <v>682</v>
      </c>
      <c r="K15" s="103" t="s">
        <v>872</v>
      </c>
      <c r="L15" s="104" t="s">
        <v>767</v>
      </c>
      <c r="M15" s="64"/>
      <c r="N15" s="128"/>
      <c r="O15" s="64">
        <f t="shared" si="0"/>
        <v>0</v>
      </c>
      <c r="P15" s="64"/>
      <c r="Q15" s="128"/>
      <c r="R15" s="64">
        <f t="shared" si="1"/>
        <v>0</v>
      </c>
      <c r="S15" s="64"/>
      <c r="T15" s="128"/>
      <c r="U15" s="64">
        <f t="shared" si="2"/>
        <v>0</v>
      </c>
      <c r="V15" s="64"/>
      <c r="W15" s="128"/>
      <c r="X15" s="64">
        <f t="shared" si="3"/>
        <v>0</v>
      </c>
      <c r="Y15" s="66"/>
      <c r="Z15" s="130"/>
      <c r="AA15" s="66">
        <f t="shared" si="4"/>
        <v>0</v>
      </c>
      <c r="AB15" s="66"/>
      <c r="AC15" s="130"/>
      <c r="AD15" s="66">
        <f t="shared" si="5"/>
        <v>0</v>
      </c>
      <c r="AE15" s="64"/>
      <c r="AF15" s="128"/>
      <c r="AG15" s="64">
        <f t="shared" si="6"/>
        <v>0</v>
      </c>
      <c r="AH15" s="64"/>
      <c r="AI15" s="128"/>
      <c r="AJ15" s="64">
        <f t="shared" si="7"/>
        <v>0</v>
      </c>
      <c r="AK15" s="64">
        <f t="shared" si="8"/>
        <v>0</v>
      </c>
      <c r="AL15" s="64">
        <f t="shared" si="9"/>
        <v>0</v>
      </c>
      <c r="AM15" s="64">
        <f t="shared" si="10"/>
        <v>0</v>
      </c>
    </row>
    <row r="16" spans="1:39" s="69" customFormat="1" ht="30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59" t="s">
        <v>96</v>
      </c>
      <c r="J16" s="103" t="s">
        <v>378</v>
      </c>
      <c r="K16" s="103" t="s">
        <v>873</v>
      </c>
      <c r="L16" s="104" t="s">
        <v>767</v>
      </c>
      <c r="M16" s="64"/>
      <c r="N16" s="128"/>
      <c r="O16" s="64">
        <f t="shared" si="0"/>
        <v>0</v>
      </c>
      <c r="P16" s="64"/>
      <c r="Q16" s="128"/>
      <c r="R16" s="64">
        <f t="shared" si="1"/>
        <v>0</v>
      </c>
      <c r="S16" s="64"/>
      <c r="T16" s="128"/>
      <c r="U16" s="64">
        <f t="shared" si="2"/>
        <v>0</v>
      </c>
      <c r="V16" s="64"/>
      <c r="W16" s="128"/>
      <c r="X16" s="64">
        <f t="shared" si="3"/>
        <v>0</v>
      </c>
      <c r="Y16" s="66"/>
      <c r="Z16" s="130"/>
      <c r="AA16" s="66">
        <f t="shared" si="4"/>
        <v>0</v>
      </c>
      <c r="AB16" s="66"/>
      <c r="AC16" s="130"/>
      <c r="AD16" s="66">
        <f t="shared" si="5"/>
        <v>0</v>
      </c>
      <c r="AE16" s="64"/>
      <c r="AF16" s="128"/>
      <c r="AG16" s="64">
        <f t="shared" si="6"/>
        <v>0</v>
      </c>
      <c r="AH16" s="64"/>
      <c r="AI16" s="128"/>
      <c r="AJ16" s="64">
        <f t="shared" si="7"/>
        <v>0</v>
      </c>
      <c r="AK16" s="64">
        <f t="shared" si="8"/>
        <v>0</v>
      </c>
      <c r="AL16" s="64">
        <f t="shared" si="9"/>
        <v>0</v>
      </c>
      <c r="AM16" s="64">
        <f t="shared" si="10"/>
        <v>0</v>
      </c>
    </row>
    <row r="17" spans="1:39" s="69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59" t="s">
        <v>23</v>
      </c>
      <c r="J17" s="103" t="s">
        <v>390</v>
      </c>
      <c r="K17" s="103" t="s">
        <v>874</v>
      </c>
      <c r="L17" s="104" t="s">
        <v>767</v>
      </c>
      <c r="M17" s="64"/>
      <c r="N17" s="128"/>
      <c r="O17" s="64">
        <f t="shared" si="0"/>
        <v>0</v>
      </c>
      <c r="P17" s="64"/>
      <c r="Q17" s="128"/>
      <c r="R17" s="64">
        <f t="shared" si="1"/>
        <v>0</v>
      </c>
      <c r="S17" s="64"/>
      <c r="T17" s="128"/>
      <c r="U17" s="64">
        <f t="shared" si="2"/>
        <v>0</v>
      </c>
      <c r="V17" s="64"/>
      <c r="W17" s="128"/>
      <c r="X17" s="64">
        <f t="shared" si="3"/>
        <v>0</v>
      </c>
      <c r="Y17" s="66"/>
      <c r="Z17" s="130"/>
      <c r="AA17" s="66">
        <f t="shared" si="4"/>
        <v>0</v>
      </c>
      <c r="AB17" s="66"/>
      <c r="AC17" s="130"/>
      <c r="AD17" s="66">
        <f t="shared" si="5"/>
        <v>0</v>
      </c>
      <c r="AE17" s="64"/>
      <c r="AF17" s="128"/>
      <c r="AG17" s="64">
        <f t="shared" si="6"/>
        <v>0</v>
      </c>
      <c r="AH17" s="64"/>
      <c r="AI17" s="128"/>
      <c r="AJ17" s="64">
        <f t="shared" si="7"/>
        <v>0</v>
      </c>
      <c r="AK17" s="64">
        <f t="shared" si="8"/>
        <v>0</v>
      </c>
      <c r="AL17" s="64">
        <f t="shared" si="9"/>
        <v>0</v>
      </c>
      <c r="AM17" s="64">
        <f t="shared" si="10"/>
        <v>0</v>
      </c>
    </row>
    <row r="18" spans="1:39" s="69" customFormat="1" ht="49.5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59" t="s">
        <v>20</v>
      </c>
      <c r="J18" s="103" t="s">
        <v>385</v>
      </c>
      <c r="K18" s="103" t="s">
        <v>875</v>
      </c>
      <c r="L18" s="104" t="s">
        <v>767</v>
      </c>
      <c r="M18" s="64"/>
      <c r="N18" s="128">
        <v>3</v>
      </c>
      <c r="O18" s="64">
        <f t="shared" si="0"/>
        <v>3</v>
      </c>
      <c r="P18" s="64"/>
      <c r="Q18" s="128"/>
      <c r="R18" s="64">
        <f t="shared" si="1"/>
        <v>0</v>
      </c>
      <c r="S18" s="64"/>
      <c r="T18" s="128">
        <v>1</v>
      </c>
      <c r="U18" s="64">
        <f t="shared" si="2"/>
        <v>1</v>
      </c>
      <c r="V18" s="64"/>
      <c r="W18" s="128"/>
      <c r="X18" s="64">
        <f t="shared" si="3"/>
        <v>0</v>
      </c>
      <c r="Y18" s="66"/>
      <c r="Z18" s="130"/>
      <c r="AA18" s="66">
        <f t="shared" si="4"/>
        <v>0</v>
      </c>
      <c r="AB18" s="66"/>
      <c r="AC18" s="130"/>
      <c r="AD18" s="66">
        <f t="shared" si="5"/>
        <v>0</v>
      </c>
      <c r="AE18" s="64"/>
      <c r="AF18" s="128"/>
      <c r="AG18" s="64">
        <f t="shared" si="6"/>
        <v>0</v>
      </c>
      <c r="AH18" s="64"/>
      <c r="AI18" s="128"/>
      <c r="AJ18" s="64">
        <f t="shared" si="7"/>
        <v>0</v>
      </c>
      <c r="AK18" s="64">
        <f t="shared" si="8"/>
        <v>0</v>
      </c>
      <c r="AL18" s="64">
        <f t="shared" si="9"/>
        <v>4</v>
      </c>
      <c r="AM18" s="64">
        <f t="shared" si="10"/>
        <v>4</v>
      </c>
    </row>
    <row r="19" spans="1:39" s="69" customFormat="1" ht="46.5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15</v>
      </c>
      <c r="J19" s="103" t="s">
        <v>379</v>
      </c>
      <c r="K19" s="103" t="s">
        <v>379</v>
      </c>
      <c r="L19" s="104" t="s">
        <v>3</v>
      </c>
      <c r="M19" s="64"/>
      <c r="N19" s="128">
        <v>3</v>
      </c>
      <c r="O19" s="64">
        <f t="shared" si="0"/>
        <v>3</v>
      </c>
      <c r="P19" s="64"/>
      <c r="Q19" s="128"/>
      <c r="R19" s="64">
        <f t="shared" si="1"/>
        <v>0</v>
      </c>
      <c r="S19" s="63">
        <v>1</v>
      </c>
      <c r="T19" s="128">
        <v>1</v>
      </c>
      <c r="U19" s="64">
        <f t="shared" si="2"/>
        <v>2</v>
      </c>
      <c r="V19" s="63">
        <v>1</v>
      </c>
      <c r="W19" s="128">
        <v>1</v>
      </c>
      <c r="X19" s="64">
        <f t="shared" si="3"/>
        <v>2</v>
      </c>
      <c r="Y19" s="66"/>
      <c r="Z19" s="130"/>
      <c r="AA19" s="66">
        <f t="shared" si="4"/>
        <v>0</v>
      </c>
      <c r="AB19" s="66"/>
      <c r="AC19" s="130"/>
      <c r="AD19" s="66">
        <f t="shared" si="5"/>
        <v>0</v>
      </c>
      <c r="AE19" s="64"/>
      <c r="AF19" s="128"/>
      <c r="AG19" s="64">
        <f t="shared" si="6"/>
        <v>0</v>
      </c>
      <c r="AH19" s="64"/>
      <c r="AI19" s="128"/>
      <c r="AJ19" s="64">
        <f t="shared" si="7"/>
        <v>0</v>
      </c>
      <c r="AK19" s="64">
        <f t="shared" si="8"/>
        <v>2</v>
      </c>
      <c r="AL19" s="64">
        <f t="shared" si="9"/>
        <v>5</v>
      </c>
      <c r="AM19" s="64">
        <f t="shared" si="10"/>
        <v>7</v>
      </c>
    </row>
    <row r="20" spans="1:39" s="69" customFormat="1" ht="51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22</v>
      </c>
      <c r="J20" s="103" t="s">
        <v>384</v>
      </c>
      <c r="K20" s="103" t="s">
        <v>383</v>
      </c>
      <c r="L20" s="104" t="s">
        <v>3</v>
      </c>
      <c r="M20" s="63">
        <v>1</v>
      </c>
      <c r="N20" s="128">
        <v>5</v>
      </c>
      <c r="O20" s="64">
        <f t="shared" si="0"/>
        <v>6</v>
      </c>
      <c r="P20" s="64"/>
      <c r="Q20" s="128"/>
      <c r="R20" s="64">
        <f t="shared" si="1"/>
        <v>0</v>
      </c>
      <c r="S20" s="88">
        <f>1+1</f>
        <v>2</v>
      </c>
      <c r="T20" s="128">
        <v>1</v>
      </c>
      <c r="U20" s="64">
        <f t="shared" si="2"/>
        <v>3</v>
      </c>
      <c r="V20" s="63">
        <v>1</v>
      </c>
      <c r="W20" s="128">
        <v>1</v>
      </c>
      <c r="X20" s="64">
        <f t="shared" si="3"/>
        <v>2</v>
      </c>
      <c r="Y20" s="66"/>
      <c r="Z20" s="130"/>
      <c r="AA20" s="66">
        <f t="shared" si="4"/>
        <v>0</v>
      </c>
      <c r="AB20" s="66"/>
      <c r="AC20" s="130"/>
      <c r="AD20" s="66">
        <f t="shared" si="5"/>
        <v>0</v>
      </c>
      <c r="AE20" s="64"/>
      <c r="AF20" s="128"/>
      <c r="AG20" s="64">
        <f t="shared" si="6"/>
        <v>0</v>
      </c>
      <c r="AH20" s="64"/>
      <c r="AI20" s="128"/>
      <c r="AJ20" s="64">
        <f t="shared" si="7"/>
        <v>0</v>
      </c>
      <c r="AK20" s="64">
        <f t="shared" si="8"/>
        <v>4</v>
      </c>
      <c r="AL20" s="64">
        <f t="shared" si="9"/>
        <v>7</v>
      </c>
      <c r="AM20" s="64">
        <f t="shared" si="10"/>
        <v>11</v>
      </c>
    </row>
    <row r="21" spans="1:39" s="69" customFormat="1" ht="30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59" t="s">
        <v>21</v>
      </c>
      <c r="J21" s="103" t="s">
        <v>382</v>
      </c>
      <c r="K21" s="103" t="s">
        <v>876</v>
      </c>
      <c r="L21" s="104" t="s">
        <v>767</v>
      </c>
      <c r="M21" s="71">
        <v>1</v>
      </c>
      <c r="N21" s="128">
        <v>2</v>
      </c>
      <c r="O21" s="64">
        <f t="shared" si="0"/>
        <v>3</v>
      </c>
      <c r="P21" s="64"/>
      <c r="Q21" s="128"/>
      <c r="R21" s="64">
        <f t="shared" si="1"/>
        <v>0</v>
      </c>
      <c r="S21" s="64"/>
      <c r="T21" s="128">
        <v>1</v>
      </c>
      <c r="U21" s="64">
        <f t="shared" si="2"/>
        <v>1</v>
      </c>
      <c r="V21" s="64"/>
      <c r="W21" s="128"/>
      <c r="X21" s="64">
        <f t="shared" si="3"/>
        <v>0</v>
      </c>
      <c r="Y21" s="66"/>
      <c r="Z21" s="130"/>
      <c r="AA21" s="66">
        <f t="shared" si="4"/>
        <v>0</v>
      </c>
      <c r="AB21" s="66"/>
      <c r="AC21" s="130"/>
      <c r="AD21" s="66">
        <f t="shared" si="5"/>
        <v>0</v>
      </c>
      <c r="AE21" s="64"/>
      <c r="AF21" s="128"/>
      <c r="AG21" s="64">
        <f t="shared" si="6"/>
        <v>0</v>
      </c>
      <c r="AH21" s="64"/>
      <c r="AI21" s="128"/>
      <c r="AJ21" s="64">
        <f t="shared" si="7"/>
        <v>0</v>
      </c>
      <c r="AK21" s="64">
        <f t="shared" si="8"/>
        <v>1</v>
      </c>
      <c r="AL21" s="64">
        <f t="shared" si="9"/>
        <v>3</v>
      </c>
      <c r="AM21" s="64">
        <f t="shared" si="10"/>
        <v>4</v>
      </c>
    </row>
    <row r="22" spans="1:39" s="69" customFormat="1" ht="30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59" t="s">
        <v>4</v>
      </c>
      <c r="J22" s="103" t="s">
        <v>387</v>
      </c>
      <c r="K22" s="103" t="s">
        <v>877</v>
      </c>
      <c r="L22" s="104" t="s">
        <v>767</v>
      </c>
      <c r="M22" s="64"/>
      <c r="N22" s="128">
        <v>2</v>
      </c>
      <c r="O22" s="64">
        <f t="shared" si="0"/>
        <v>2</v>
      </c>
      <c r="P22" s="64"/>
      <c r="Q22" s="128"/>
      <c r="R22" s="64">
        <f t="shared" si="1"/>
        <v>0</v>
      </c>
      <c r="S22" s="64"/>
      <c r="T22" s="128">
        <v>1</v>
      </c>
      <c r="U22" s="64">
        <f t="shared" si="2"/>
        <v>1</v>
      </c>
      <c r="V22" s="63">
        <v>1</v>
      </c>
      <c r="W22" s="128"/>
      <c r="X22" s="64">
        <f t="shared" si="3"/>
        <v>1</v>
      </c>
      <c r="Y22" s="66"/>
      <c r="Z22" s="130"/>
      <c r="AA22" s="66">
        <f t="shared" si="4"/>
        <v>0</v>
      </c>
      <c r="AB22" s="66"/>
      <c r="AC22" s="130"/>
      <c r="AD22" s="66">
        <f t="shared" si="5"/>
        <v>0</v>
      </c>
      <c r="AE22" s="64"/>
      <c r="AF22" s="128"/>
      <c r="AG22" s="64">
        <f t="shared" si="6"/>
        <v>0</v>
      </c>
      <c r="AH22" s="64"/>
      <c r="AI22" s="128"/>
      <c r="AJ22" s="64">
        <f t="shared" si="7"/>
        <v>0</v>
      </c>
      <c r="AK22" s="64">
        <f t="shared" si="8"/>
        <v>1</v>
      </c>
      <c r="AL22" s="64">
        <f t="shared" si="9"/>
        <v>3</v>
      </c>
      <c r="AM22" s="64">
        <f t="shared" si="10"/>
        <v>4</v>
      </c>
    </row>
    <row r="23" spans="1:39" s="69" customFormat="1" ht="3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59" t="s">
        <v>334</v>
      </c>
      <c r="J23" s="103" t="s">
        <v>682</v>
      </c>
      <c r="K23" s="103" t="s">
        <v>878</v>
      </c>
      <c r="L23" s="104" t="s">
        <v>767</v>
      </c>
      <c r="M23" s="64"/>
      <c r="N23" s="128"/>
      <c r="O23" s="64">
        <f t="shared" si="0"/>
        <v>0</v>
      </c>
      <c r="P23" s="64"/>
      <c r="Q23" s="128"/>
      <c r="R23" s="64">
        <f t="shared" si="1"/>
        <v>0</v>
      </c>
      <c r="S23" s="64"/>
      <c r="T23" s="128"/>
      <c r="U23" s="64">
        <f t="shared" si="2"/>
        <v>0</v>
      </c>
      <c r="V23" s="64"/>
      <c r="W23" s="128"/>
      <c r="X23" s="64">
        <f t="shared" si="3"/>
        <v>0</v>
      </c>
      <c r="Y23" s="66"/>
      <c r="Z23" s="130"/>
      <c r="AA23" s="66">
        <f t="shared" si="4"/>
        <v>0</v>
      </c>
      <c r="AB23" s="66"/>
      <c r="AC23" s="130"/>
      <c r="AD23" s="66">
        <f t="shared" si="5"/>
        <v>0</v>
      </c>
      <c r="AE23" s="64"/>
      <c r="AF23" s="128"/>
      <c r="AG23" s="64">
        <f t="shared" si="6"/>
        <v>0</v>
      </c>
      <c r="AH23" s="64"/>
      <c r="AI23" s="128"/>
      <c r="AJ23" s="64">
        <f t="shared" si="7"/>
        <v>0</v>
      </c>
      <c r="AK23" s="64">
        <f t="shared" si="8"/>
        <v>0</v>
      </c>
      <c r="AL23" s="64">
        <f t="shared" si="9"/>
        <v>0</v>
      </c>
      <c r="AM23" s="64">
        <f t="shared" si="10"/>
        <v>0</v>
      </c>
    </row>
    <row r="24" spans="1:39" s="69" customFormat="1" ht="30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59" t="s">
        <v>25</v>
      </c>
      <c r="J24" s="103" t="s">
        <v>683</v>
      </c>
      <c r="K24" s="103" t="s">
        <v>879</v>
      </c>
      <c r="L24" s="104" t="s">
        <v>767</v>
      </c>
      <c r="M24" s="64"/>
      <c r="N24" s="128"/>
      <c r="O24" s="64">
        <f t="shared" si="0"/>
        <v>0</v>
      </c>
      <c r="P24" s="64"/>
      <c r="Q24" s="128"/>
      <c r="R24" s="64">
        <f t="shared" si="1"/>
        <v>0</v>
      </c>
      <c r="S24" s="64"/>
      <c r="T24" s="128"/>
      <c r="U24" s="64">
        <f t="shared" si="2"/>
        <v>0</v>
      </c>
      <c r="V24" s="64"/>
      <c r="W24" s="128"/>
      <c r="X24" s="64">
        <f t="shared" si="3"/>
        <v>0</v>
      </c>
      <c r="Y24" s="66"/>
      <c r="Z24" s="130"/>
      <c r="AA24" s="66">
        <f t="shared" si="4"/>
        <v>0</v>
      </c>
      <c r="AB24" s="66"/>
      <c r="AC24" s="130"/>
      <c r="AD24" s="66">
        <f t="shared" si="5"/>
        <v>0</v>
      </c>
      <c r="AE24" s="64"/>
      <c r="AF24" s="128"/>
      <c r="AG24" s="64">
        <f t="shared" si="6"/>
        <v>0</v>
      </c>
      <c r="AH24" s="64"/>
      <c r="AI24" s="128"/>
      <c r="AJ24" s="64">
        <f t="shared" si="7"/>
        <v>0</v>
      </c>
      <c r="AK24" s="64">
        <f t="shared" si="8"/>
        <v>0</v>
      </c>
      <c r="AL24" s="64">
        <f t="shared" si="9"/>
        <v>0</v>
      </c>
      <c r="AM24" s="64">
        <f t="shared" si="10"/>
        <v>0</v>
      </c>
    </row>
    <row r="25" spans="1:39" s="69" customFormat="1" ht="30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189</v>
      </c>
      <c r="J25" s="103" t="s">
        <v>388</v>
      </c>
      <c r="K25" s="103" t="s">
        <v>880</v>
      </c>
      <c r="L25" s="104" t="s">
        <v>767</v>
      </c>
      <c r="M25" s="71">
        <v>1</v>
      </c>
      <c r="N25" s="128">
        <v>1</v>
      </c>
      <c r="O25" s="64">
        <f t="shared" si="0"/>
        <v>2</v>
      </c>
      <c r="P25" s="64"/>
      <c r="Q25" s="128"/>
      <c r="R25" s="64">
        <f t="shared" si="1"/>
        <v>0</v>
      </c>
      <c r="S25" s="64"/>
      <c r="T25" s="128">
        <v>1</v>
      </c>
      <c r="U25" s="64">
        <f t="shared" si="2"/>
        <v>1</v>
      </c>
      <c r="V25" s="64"/>
      <c r="W25" s="128"/>
      <c r="X25" s="64">
        <f t="shared" si="3"/>
        <v>0</v>
      </c>
      <c r="Y25" s="66"/>
      <c r="Z25" s="130"/>
      <c r="AA25" s="66">
        <f t="shared" si="4"/>
        <v>0</v>
      </c>
      <c r="AB25" s="66"/>
      <c r="AC25" s="130"/>
      <c r="AD25" s="66">
        <f t="shared" si="5"/>
        <v>0</v>
      </c>
      <c r="AE25" s="64"/>
      <c r="AF25" s="128"/>
      <c r="AG25" s="64">
        <f t="shared" si="6"/>
        <v>0</v>
      </c>
      <c r="AH25" s="64"/>
      <c r="AI25" s="128"/>
      <c r="AJ25" s="64">
        <f t="shared" si="7"/>
        <v>0</v>
      </c>
      <c r="AK25" s="64">
        <f t="shared" si="8"/>
        <v>1</v>
      </c>
      <c r="AL25" s="64">
        <f t="shared" si="9"/>
        <v>2</v>
      </c>
      <c r="AM25" s="64">
        <f t="shared" si="10"/>
        <v>3</v>
      </c>
    </row>
    <row r="26" spans="1:39" s="69" customFormat="1" ht="30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363</v>
      </c>
      <c r="J26" s="103" t="s">
        <v>389</v>
      </c>
      <c r="K26" s="103" t="s">
        <v>881</v>
      </c>
      <c r="L26" s="104" t="s">
        <v>767</v>
      </c>
      <c r="M26" s="64"/>
      <c r="N26" s="128">
        <v>1</v>
      </c>
      <c r="O26" s="64">
        <f t="shared" si="0"/>
        <v>1</v>
      </c>
      <c r="P26" s="64"/>
      <c r="Q26" s="128"/>
      <c r="R26" s="64">
        <f t="shared" si="1"/>
        <v>0</v>
      </c>
      <c r="S26" s="64"/>
      <c r="T26" s="128"/>
      <c r="U26" s="64">
        <f t="shared" si="2"/>
        <v>0</v>
      </c>
      <c r="V26" s="64"/>
      <c r="W26" s="128"/>
      <c r="X26" s="64">
        <f t="shared" si="3"/>
        <v>0</v>
      </c>
      <c r="Y26" s="66"/>
      <c r="Z26" s="130"/>
      <c r="AA26" s="66">
        <f t="shared" si="4"/>
        <v>0</v>
      </c>
      <c r="AB26" s="66"/>
      <c r="AC26" s="130"/>
      <c r="AD26" s="66">
        <f t="shared" si="5"/>
        <v>0</v>
      </c>
      <c r="AE26" s="64"/>
      <c r="AF26" s="128"/>
      <c r="AG26" s="64">
        <f t="shared" si="6"/>
        <v>0</v>
      </c>
      <c r="AH26" s="64"/>
      <c r="AI26" s="128"/>
      <c r="AJ26" s="64">
        <f t="shared" si="7"/>
        <v>0</v>
      </c>
      <c r="AK26" s="64">
        <f t="shared" si="8"/>
        <v>0</v>
      </c>
      <c r="AL26" s="64">
        <f t="shared" si="9"/>
        <v>1</v>
      </c>
      <c r="AM26" s="64">
        <f t="shared" si="10"/>
        <v>1</v>
      </c>
    </row>
    <row r="27" spans="1:39" s="69" customFormat="1" ht="30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59" t="s">
        <v>365</v>
      </c>
      <c r="J27" s="61" t="s">
        <v>396</v>
      </c>
      <c r="K27" s="103" t="s">
        <v>660</v>
      </c>
      <c r="L27" s="104" t="s">
        <v>147</v>
      </c>
      <c r="M27" s="64"/>
      <c r="N27" s="128"/>
      <c r="O27" s="64">
        <f t="shared" si="0"/>
        <v>0</v>
      </c>
      <c r="P27" s="64"/>
      <c r="Q27" s="128"/>
      <c r="R27" s="64">
        <f t="shared" si="1"/>
        <v>0</v>
      </c>
      <c r="S27" s="64"/>
      <c r="T27" s="128"/>
      <c r="U27" s="64">
        <f t="shared" si="2"/>
        <v>0</v>
      </c>
      <c r="V27" s="64"/>
      <c r="W27" s="128"/>
      <c r="X27" s="64">
        <f t="shared" si="3"/>
        <v>0</v>
      </c>
      <c r="Y27" s="66"/>
      <c r="Z27" s="130"/>
      <c r="AA27" s="66">
        <f t="shared" si="4"/>
        <v>0</v>
      </c>
      <c r="AB27" s="66"/>
      <c r="AC27" s="130"/>
      <c r="AD27" s="66">
        <f t="shared" si="5"/>
        <v>0</v>
      </c>
      <c r="AE27" s="64"/>
      <c r="AF27" s="128"/>
      <c r="AG27" s="64">
        <f t="shared" si="6"/>
        <v>0</v>
      </c>
      <c r="AH27" s="64"/>
      <c r="AI27" s="128"/>
      <c r="AJ27" s="64">
        <f t="shared" si="7"/>
        <v>0</v>
      </c>
      <c r="AK27" s="64">
        <f t="shared" si="8"/>
        <v>0</v>
      </c>
      <c r="AL27" s="64">
        <f t="shared" si="9"/>
        <v>0</v>
      </c>
      <c r="AM27" s="64">
        <f t="shared" si="10"/>
        <v>0</v>
      </c>
    </row>
    <row r="28" spans="1:39" s="69" customFormat="1" ht="45" customHeight="1" thickBot="1">
      <c r="A28" s="59" t="e">
        <f>CONCATENATE(I28,#REF!)</f>
        <v>#REF!</v>
      </c>
      <c r="B28" s="59" t="e">
        <f>CONCATENATE($I28,#REF!)</f>
        <v>#REF!</v>
      </c>
      <c r="C28" s="59" t="e">
        <f>CONCATENATE($I28,#REF!)</f>
        <v>#REF!</v>
      </c>
      <c r="D28" s="59" t="e">
        <f>CONCATENATE($I28,#REF!)</f>
        <v>#REF!</v>
      </c>
      <c r="E28" s="59" t="e">
        <f>CONCATENATE($I28,#REF!)</f>
        <v>#REF!</v>
      </c>
      <c r="F28" s="59" t="e">
        <f>CONCATENATE($I28,#REF!)</f>
        <v>#REF!</v>
      </c>
      <c r="G28" s="59" t="e">
        <f>CONCATENATE($I28,#REF!)</f>
        <v>#REF!</v>
      </c>
      <c r="H28" s="59" t="e">
        <f>CONCATENATE($I28,#REF!)</f>
        <v>#REF!</v>
      </c>
      <c r="I28" s="59" t="s">
        <v>366</v>
      </c>
      <c r="J28" s="61" t="s">
        <v>396</v>
      </c>
      <c r="K28" s="103" t="s">
        <v>397</v>
      </c>
      <c r="L28" s="104" t="s">
        <v>147</v>
      </c>
      <c r="M28" s="64"/>
      <c r="N28" s="128"/>
      <c r="O28" s="64">
        <f t="shared" si="0"/>
        <v>0</v>
      </c>
      <c r="P28" s="64"/>
      <c r="Q28" s="128"/>
      <c r="R28" s="64">
        <f t="shared" si="1"/>
        <v>0</v>
      </c>
      <c r="S28" s="64"/>
      <c r="T28" s="128"/>
      <c r="U28" s="64">
        <f t="shared" si="2"/>
        <v>0</v>
      </c>
      <c r="V28" s="64"/>
      <c r="W28" s="128"/>
      <c r="X28" s="64">
        <f t="shared" si="3"/>
        <v>0</v>
      </c>
      <c r="Y28" s="66"/>
      <c r="Z28" s="130"/>
      <c r="AA28" s="66">
        <f t="shared" si="4"/>
        <v>0</v>
      </c>
      <c r="AB28" s="66"/>
      <c r="AC28" s="130"/>
      <c r="AD28" s="66">
        <f t="shared" si="5"/>
        <v>0</v>
      </c>
      <c r="AE28" s="64"/>
      <c r="AF28" s="128"/>
      <c r="AG28" s="64">
        <f t="shared" si="6"/>
        <v>0</v>
      </c>
      <c r="AH28" s="64"/>
      <c r="AI28" s="128"/>
      <c r="AJ28" s="64">
        <f t="shared" si="7"/>
        <v>0</v>
      </c>
      <c r="AK28" s="64">
        <f t="shared" si="8"/>
        <v>0</v>
      </c>
      <c r="AL28" s="64">
        <f t="shared" si="9"/>
        <v>0</v>
      </c>
      <c r="AM28" s="64">
        <f t="shared" si="10"/>
        <v>0</v>
      </c>
    </row>
    <row r="29" spans="1:39" s="69" customFormat="1" ht="30" customHeight="1" thickBot="1">
      <c r="A29" s="59" t="e">
        <f>CONCATENATE(I29,#REF!)</f>
        <v>#REF!</v>
      </c>
      <c r="B29" s="59" t="e">
        <f>CONCATENATE($I29,#REF!)</f>
        <v>#REF!</v>
      </c>
      <c r="C29" s="59" t="e">
        <f>CONCATENATE($I29,#REF!)</f>
        <v>#REF!</v>
      </c>
      <c r="D29" s="59" t="e">
        <f>CONCATENATE($I29,#REF!)</f>
        <v>#REF!</v>
      </c>
      <c r="E29" s="59" t="e">
        <f>CONCATENATE($I29,#REF!)</f>
        <v>#REF!</v>
      </c>
      <c r="F29" s="59" t="e">
        <f>CONCATENATE($I29,#REF!)</f>
        <v>#REF!</v>
      </c>
      <c r="G29" s="59" t="e">
        <f>CONCATENATE($I29,#REF!)</f>
        <v>#REF!</v>
      </c>
      <c r="H29" s="59" t="e">
        <f>CONCATENATE($I29,#REF!)</f>
        <v>#REF!</v>
      </c>
      <c r="I29" s="59" t="s">
        <v>367</v>
      </c>
      <c r="J29" s="103" t="s">
        <v>392</v>
      </c>
      <c r="K29" s="103" t="s">
        <v>870</v>
      </c>
      <c r="L29" s="104" t="s">
        <v>147</v>
      </c>
      <c r="M29" s="64"/>
      <c r="N29" s="128"/>
      <c r="O29" s="64">
        <f t="shared" si="0"/>
        <v>0</v>
      </c>
      <c r="P29" s="64"/>
      <c r="Q29" s="128"/>
      <c r="R29" s="64">
        <f t="shared" si="1"/>
        <v>0</v>
      </c>
      <c r="S29" s="64"/>
      <c r="T29" s="128"/>
      <c r="U29" s="64">
        <f t="shared" si="2"/>
        <v>0</v>
      </c>
      <c r="V29" s="64"/>
      <c r="W29" s="128"/>
      <c r="X29" s="64">
        <f t="shared" si="3"/>
        <v>0</v>
      </c>
      <c r="Y29" s="66"/>
      <c r="Z29" s="130"/>
      <c r="AA29" s="66">
        <f t="shared" si="4"/>
        <v>0</v>
      </c>
      <c r="AB29" s="66"/>
      <c r="AC29" s="130"/>
      <c r="AD29" s="66">
        <f t="shared" si="5"/>
        <v>0</v>
      </c>
      <c r="AE29" s="64"/>
      <c r="AF29" s="128"/>
      <c r="AG29" s="64">
        <f t="shared" si="6"/>
        <v>0</v>
      </c>
      <c r="AH29" s="64"/>
      <c r="AI29" s="128"/>
      <c r="AJ29" s="64">
        <f t="shared" si="7"/>
        <v>0</v>
      </c>
      <c r="AK29" s="64">
        <f t="shared" si="8"/>
        <v>0</v>
      </c>
      <c r="AL29" s="64">
        <f t="shared" si="9"/>
        <v>0</v>
      </c>
      <c r="AM29" s="64">
        <f t="shared" si="10"/>
        <v>0</v>
      </c>
    </row>
    <row r="30" spans="1:39" s="69" customFormat="1" ht="36.75" customHeight="1" thickBot="1">
      <c r="A30" s="59" t="e">
        <f>CONCATENATE(I30,#REF!)</f>
        <v>#REF!</v>
      </c>
      <c r="B30" s="59" t="e">
        <f>CONCATENATE($I30,#REF!)</f>
        <v>#REF!</v>
      </c>
      <c r="C30" s="59" t="e">
        <f>CONCATENATE($I30,#REF!)</f>
        <v>#REF!</v>
      </c>
      <c r="D30" s="59" t="e">
        <f>CONCATENATE($I30,#REF!)</f>
        <v>#REF!</v>
      </c>
      <c r="E30" s="59" t="e">
        <f>CONCATENATE($I30,#REF!)</f>
        <v>#REF!</v>
      </c>
      <c r="F30" s="59" t="e">
        <f>CONCATENATE($I30,#REF!)</f>
        <v>#REF!</v>
      </c>
      <c r="G30" s="59" t="e">
        <f>CONCATENATE($I30,#REF!)</f>
        <v>#REF!</v>
      </c>
      <c r="H30" s="59" t="e">
        <f>CONCATENATE($I30,#REF!)</f>
        <v>#REF!</v>
      </c>
      <c r="I30" s="59" t="s">
        <v>368</v>
      </c>
      <c r="J30" s="103" t="s">
        <v>392</v>
      </c>
      <c r="K30" s="103" t="s">
        <v>398</v>
      </c>
      <c r="L30" s="104" t="s">
        <v>147</v>
      </c>
      <c r="M30" s="64"/>
      <c r="N30" s="128"/>
      <c r="O30" s="64">
        <f t="shared" si="0"/>
        <v>0</v>
      </c>
      <c r="P30" s="64"/>
      <c r="Q30" s="128"/>
      <c r="R30" s="64">
        <f t="shared" si="1"/>
        <v>0</v>
      </c>
      <c r="S30" s="64"/>
      <c r="T30" s="128"/>
      <c r="U30" s="64">
        <f t="shared" si="2"/>
        <v>0</v>
      </c>
      <c r="V30" s="64"/>
      <c r="W30" s="128"/>
      <c r="X30" s="64">
        <f t="shared" si="3"/>
        <v>0</v>
      </c>
      <c r="Y30" s="66"/>
      <c r="Z30" s="130"/>
      <c r="AA30" s="66">
        <f t="shared" si="4"/>
        <v>0</v>
      </c>
      <c r="AB30" s="66"/>
      <c r="AC30" s="130"/>
      <c r="AD30" s="66">
        <f t="shared" si="5"/>
        <v>0</v>
      </c>
      <c r="AE30" s="64"/>
      <c r="AF30" s="128"/>
      <c r="AG30" s="64">
        <f t="shared" si="6"/>
        <v>0</v>
      </c>
      <c r="AH30" s="64"/>
      <c r="AI30" s="128"/>
      <c r="AJ30" s="64">
        <f t="shared" si="7"/>
        <v>0</v>
      </c>
      <c r="AK30" s="64">
        <f t="shared" si="8"/>
        <v>0</v>
      </c>
      <c r="AL30" s="64">
        <f t="shared" si="9"/>
        <v>0</v>
      </c>
      <c r="AM30" s="64">
        <f t="shared" si="10"/>
        <v>0</v>
      </c>
    </row>
    <row r="31" spans="1:39" s="69" customFormat="1" ht="48" customHeight="1" thickBot="1">
      <c r="A31" s="59" t="e">
        <f>CONCATENATE(I31,#REF!)</f>
        <v>#REF!</v>
      </c>
      <c r="B31" s="59" t="e">
        <f>CONCATENATE($I31,#REF!)</f>
        <v>#REF!</v>
      </c>
      <c r="C31" s="59" t="e">
        <f>CONCATENATE($I31,#REF!)</f>
        <v>#REF!</v>
      </c>
      <c r="D31" s="59" t="e">
        <f>CONCATENATE($I31,#REF!)</f>
        <v>#REF!</v>
      </c>
      <c r="E31" s="59" t="e">
        <f>CONCATENATE($I31,#REF!)</f>
        <v>#REF!</v>
      </c>
      <c r="F31" s="59" t="e">
        <f>CONCATENATE($I31,#REF!)</f>
        <v>#REF!</v>
      </c>
      <c r="G31" s="59" t="e">
        <f>CONCATENATE($I31,#REF!)</f>
        <v>#REF!</v>
      </c>
      <c r="H31" s="59" t="e">
        <f>CONCATENATE($I31,#REF!)</f>
        <v>#REF!</v>
      </c>
      <c r="I31" s="59" t="s">
        <v>369</v>
      </c>
      <c r="J31" s="103" t="s">
        <v>392</v>
      </c>
      <c r="K31" s="103" t="s">
        <v>399</v>
      </c>
      <c r="L31" s="104" t="s">
        <v>147</v>
      </c>
      <c r="M31" s="64"/>
      <c r="N31" s="128"/>
      <c r="O31" s="64">
        <f t="shared" si="0"/>
        <v>0</v>
      </c>
      <c r="P31" s="64"/>
      <c r="Q31" s="128"/>
      <c r="R31" s="64">
        <f t="shared" si="1"/>
        <v>0</v>
      </c>
      <c r="S31" s="64"/>
      <c r="T31" s="128"/>
      <c r="U31" s="64">
        <f t="shared" si="2"/>
        <v>0</v>
      </c>
      <c r="V31" s="64"/>
      <c r="W31" s="128"/>
      <c r="X31" s="64">
        <f t="shared" si="3"/>
        <v>0</v>
      </c>
      <c r="Y31" s="66"/>
      <c r="Z31" s="130"/>
      <c r="AA31" s="66">
        <f t="shared" si="4"/>
        <v>0</v>
      </c>
      <c r="AB31" s="66"/>
      <c r="AC31" s="130"/>
      <c r="AD31" s="66">
        <f t="shared" si="5"/>
        <v>0</v>
      </c>
      <c r="AE31" s="64"/>
      <c r="AF31" s="128"/>
      <c r="AG31" s="64">
        <f t="shared" si="6"/>
        <v>0</v>
      </c>
      <c r="AH31" s="64"/>
      <c r="AI31" s="128"/>
      <c r="AJ31" s="64">
        <f t="shared" si="7"/>
        <v>0</v>
      </c>
      <c r="AK31" s="64">
        <f t="shared" si="8"/>
        <v>0</v>
      </c>
      <c r="AL31" s="64">
        <f t="shared" si="9"/>
        <v>0</v>
      </c>
      <c r="AM31" s="64">
        <f t="shared" si="10"/>
        <v>0</v>
      </c>
    </row>
    <row r="32" spans="1:39" s="69" customFormat="1" ht="39" customHeight="1" thickBot="1">
      <c r="A32" s="59" t="e">
        <f>CONCATENATE(I32,#REF!)</f>
        <v>#REF!</v>
      </c>
      <c r="B32" s="59" t="e">
        <f>CONCATENATE($I32,#REF!)</f>
        <v>#REF!</v>
      </c>
      <c r="C32" s="59" t="e">
        <f>CONCATENATE($I32,#REF!)</f>
        <v>#REF!</v>
      </c>
      <c r="D32" s="59" t="e">
        <f>CONCATENATE($I32,#REF!)</f>
        <v>#REF!</v>
      </c>
      <c r="E32" s="59" t="e">
        <f>CONCATENATE($I32,#REF!)</f>
        <v>#REF!</v>
      </c>
      <c r="F32" s="59" t="e">
        <f>CONCATENATE($I32,#REF!)</f>
        <v>#REF!</v>
      </c>
      <c r="G32" s="59" t="e">
        <f>CONCATENATE($I32,#REF!)</f>
        <v>#REF!</v>
      </c>
      <c r="H32" s="59" t="e">
        <f>CONCATENATE($I32,#REF!)</f>
        <v>#REF!</v>
      </c>
      <c r="I32" s="59" t="s">
        <v>370</v>
      </c>
      <c r="J32" s="103" t="s">
        <v>392</v>
      </c>
      <c r="K32" s="103" t="s">
        <v>400</v>
      </c>
      <c r="L32" s="104" t="s">
        <v>147</v>
      </c>
      <c r="M32" s="64"/>
      <c r="N32" s="128"/>
      <c r="O32" s="64">
        <f t="shared" si="0"/>
        <v>0</v>
      </c>
      <c r="P32" s="63">
        <v>3</v>
      </c>
      <c r="Q32" s="128"/>
      <c r="R32" s="64">
        <f t="shared" si="1"/>
        <v>3</v>
      </c>
      <c r="S32" s="64"/>
      <c r="T32" s="128"/>
      <c r="U32" s="64">
        <f t="shared" si="2"/>
        <v>0</v>
      </c>
      <c r="V32" s="64"/>
      <c r="W32" s="128"/>
      <c r="X32" s="64">
        <f t="shared" si="3"/>
        <v>0</v>
      </c>
      <c r="Y32" s="66"/>
      <c r="Z32" s="130"/>
      <c r="AA32" s="66">
        <f t="shared" si="4"/>
        <v>0</v>
      </c>
      <c r="AB32" s="66"/>
      <c r="AC32" s="130"/>
      <c r="AD32" s="66">
        <f t="shared" si="5"/>
        <v>0</v>
      </c>
      <c r="AE32" s="64"/>
      <c r="AF32" s="128"/>
      <c r="AG32" s="64">
        <f t="shared" si="6"/>
        <v>0</v>
      </c>
      <c r="AH32" s="64"/>
      <c r="AI32" s="128"/>
      <c r="AJ32" s="64">
        <f t="shared" si="7"/>
        <v>0</v>
      </c>
      <c r="AK32" s="64">
        <f t="shared" si="8"/>
        <v>3</v>
      </c>
      <c r="AL32" s="64">
        <f t="shared" si="9"/>
        <v>0</v>
      </c>
      <c r="AM32" s="64">
        <f t="shared" si="10"/>
        <v>3</v>
      </c>
    </row>
    <row r="33" spans="1:39" s="69" customFormat="1" ht="30" customHeight="1" thickBot="1">
      <c r="A33" s="59" t="e">
        <f>CONCATENATE(I33,#REF!)</f>
        <v>#REF!</v>
      </c>
      <c r="B33" s="59" t="e">
        <f>CONCATENATE($I33,#REF!)</f>
        <v>#REF!</v>
      </c>
      <c r="C33" s="59" t="e">
        <f>CONCATENATE($I33,#REF!)</f>
        <v>#REF!</v>
      </c>
      <c r="D33" s="59" t="e">
        <f>CONCATENATE($I33,#REF!)</f>
        <v>#REF!</v>
      </c>
      <c r="E33" s="59" t="e">
        <f>CONCATENATE($I33,#REF!)</f>
        <v>#REF!</v>
      </c>
      <c r="F33" s="59" t="e">
        <f>CONCATENATE($I33,#REF!)</f>
        <v>#REF!</v>
      </c>
      <c r="G33" s="59" t="e">
        <f>CONCATENATE($I33,#REF!)</f>
        <v>#REF!</v>
      </c>
      <c r="H33" s="59" t="e">
        <f>CONCATENATE($I33,#REF!)</f>
        <v>#REF!</v>
      </c>
      <c r="I33" s="59" t="s">
        <v>371</v>
      </c>
      <c r="J33" s="103" t="s">
        <v>391</v>
      </c>
      <c r="K33" s="103" t="s">
        <v>874</v>
      </c>
      <c r="L33" s="104" t="s">
        <v>147</v>
      </c>
      <c r="M33" s="64"/>
      <c r="N33" s="128"/>
      <c r="O33" s="64">
        <f t="shared" si="0"/>
        <v>0</v>
      </c>
      <c r="P33" s="64"/>
      <c r="Q33" s="128"/>
      <c r="R33" s="64">
        <f t="shared" si="1"/>
        <v>0</v>
      </c>
      <c r="S33" s="64"/>
      <c r="T33" s="128"/>
      <c r="U33" s="64">
        <f t="shared" si="2"/>
        <v>0</v>
      </c>
      <c r="V33" s="64"/>
      <c r="W33" s="128"/>
      <c r="X33" s="64">
        <f t="shared" si="3"/>
        <v>0</v>
      </c>
      <c r="Y33" s="66"/>
      <c r="Z33" s="130"/>
      <c r="AA33" s="66">
        <f t="shared" si="4"/>
        <v>0</v>
      </c>
      <c r="AB33" s="66"/>
      <c r="AC33" s="130"/>
      <c r="AD33" s="66">
        <f t="shared" si="5"/>
        <v>0</v>
      </c>
      <c r="AE33" s="64"/>
      <c r="AF33" s="128"/>
      <c r="AG33" s="64">
        <f t="shared" si="6"/>
        <v>0</v>
      </c>
      <c r="AH33" s="64"/>
      <c r="AI33" s="128"/>
      <c r="AJ33" s="64">
        <f t="shared" si="7"/>
        <v>0</v>
      </c>
      <c r="AK33" s="64">
        <f t="shared" si="8"/>
        <v>0</v>
      </c>
      <c r="AL33" s="64">
        <f t="shared" si="9"/>
        <v>0</v>
      </c>
      <c r="AM33" s="64">
        <f t="shared" si="10"/>
        <v>0</v>
      </c>
    </row>
    <row r="34" spans="1:39" s="69" customFormat="1" ht="47.25" customHeight="1" thickBot="1">
      <c r="A34" s="59" t="e">
        <f>CONCATENATE(I34,#REF!)</f>
        <v>#REF!</v>
      </c>
      <c r="B34" s="59" t="e">
        <f>CONCATENATE($I34,#REF!)</f>
        <v>#REF!</v>
      </c>
      <c r="C34" s="59" t="e">
        <f>CONCATENATE($I34,#REF!)</f>
        <v>#REF!</v>
      </c>
      <c r="D34" s="59" t="e">
        <f>CONCATENATE($I34,#REF!)</f>
        <v>#REF!</v>
      </c>
      <c r="E34" s="59" t="e">
        <f>CONCATENATE($I34,#REF!)</f>
        <v>#REF!</v>
      </c>
      <c r="F34" s="59" t="e">
        <f>CONCATENATE($I34,#REF!)</f>
        <v>#REF!</v>
      </c>
      <c r="G34" s="59" t="e">
        <f>CONCATENATE($I34,#REF!)</f>
        <v>#REF!</v>
      </c>
      <c r="H34" s="59" t="e">
        <f>CONCATENATE($I34,#REF!)</f>
        <v>#REF!</v>
      </c>
      <c r="I34" s="59" t="s">
        <v>372</v>
      </c>
      <c r="J34" s="103" t="s">
        <v>391</v>
      </c>
      <c r="K34" s="103" t="s">
        <v>401</v>
      </c>
      <c r="L34" s="104" t="s">
        <v>147</v>
      </c>
      <c r="M34" s="64"/>
      <c r="N34" s="128"/>
      <c r="O34" s="64">
        <f t="shared" si="0"/>
        <v>0</v>
      </c>
      <c r="P34" s="64"/>
      <c r="Q34" s="128"/>
      <c r="R34" s="64">
        <f t="shared" si="1"/>
        <v>0</v>
      </c>
      <c r="S34" s="64"/>
      <c r="T34" s="128"/>
      <c r="U34" s="64">
        <f t="shared" si="2"/>
        <v>0</v>
      </c>
      <c r="V34" s="64"/>
      <c r="W34" s="128"/>
      <c r="X34" s="64">
        <f t="shared" si="3"/>
        <v>0</v>
      </c>
      <c r="Y34" s="66"/>
      <c r="Z34" s="130"/>
      <c r="AA34" s="66">
        <f t="shared" si="4"/>
        <v>0</v>
      </c>
      <c r="AB34" s="66"/>
      <c r="AC34" s="130"/>
      <c r="AD34" s="66">
        <f t="shared" si="5"/>
        <v>0</v>
      </c>
      <c r="AE34" s="64"/>
      <c r="AF34" s="128"/>
      <c r="AG34" s="64">
        <f t="shared" si="6"/>
        <v>0</v>
      </c>
      <c r="AH34" s="64"/>
      <c r="AI34" s="128"/>
      <c r="AJ34" s="64">
        <f t="shared" si="7"/>
        <v>0</v>
      </c>
      <c r="AK34" s="64">
        <f t="shared" si="8"/>
        <v>0</v>
      </c>
      <c r="AL34" s="64">
        <f t="shared" si="9"/>
        <v>0</v>
      </c>
      <c r="AM34" s="64">
        <f t="shared" si="10"/>
        <v>0</v>
      </c>
    </row>
    <row r="35" spans="1:39" s="69" customFormat="1" ht="30" customHeight="1" thickBot="1">
      <c r="A35" s="59" t="e">
        <f>CONCATENATE(I35,#REF!)</f>
        <v>#REF!</v>
      </c>
      <c r="B35" s="59" t="e">
        <f>CONCATENATE($I35,#REF!)</f>
        <v>#REF!</v>
      </c>
      <c r="C35" s="59" t="e">
        <f>CONCATENATE($I35,#REF!)</f>
        <v>#REF!</v>
      </c>
      <c r="D35" s="59" t="e">
        <f>CONCATENATE($I35,#REF!)</f>
        <v>#REF!</v>
      </c>
      <c r="E35" s="59" t="e">
        <f>CONCATENATE($I35,#REF!)</f>
        <v>#REF!</v>
      </c>
      <c r="F35" s="59" t="e">
        <f>CONCATENATE($I35,#REF!)</f>
        <v>#REF!</v>
      </c>
      <c r="G35" s="59" t="e">
        <f>CONCATENATE($I35,#REF!)</f>
        <v>#REF!</v>
      </c>
      <c r="H35" s="59" t="e">
        <f>CONCATENATE($I35,#REF!)</f>
        <v>#REF!</v>
      </c>
      <c r="I35" s="59" t="s">
        <v>374</v>
      </c>
      <c r="J35" s="103" t="s">
        <v>386</v>
      </c>
      <c r="K35" s="103" t="s">
        <v>752</v>
      </c>
      <c r="L35" s="104" t="s">
        <v>147</v>
      </c>
      <c r="M35" s="64"/>
      <c r="N35" s="128"/>
      <c r="O35" s="64">
        <f t="shared" si="0"/>
        <v>0</v>
      </c>
      <c r="P35" s="63">
        <f>1+1</f>
        <v>2</v>
      </c>
      <c r="Q35" s="128">
        <v>3</v>
      </c>
      <c r="R35" s="64">
        <f t="shared" si="1"/>
        <v>5</v>
      </c>
      <c r="S35" s="64"/>
      <c r="T35" s="128"/>
      <c r="U35" s="64">
        <f t="shared" si="2"/>
        <v>0</v>
      </c>
      <c r="V35" s="64"/>
      <c r="W35" s="128">
        <v>1</v>
      </c>
      <c r="X35" s="64">
        <f t="shared" si="3"/>
        <v>1</v>
      </c>
      <c r="Y35" s="66"/>
      <c r="Z35" s="130"/>
      <c r="AA35" s="66">
        <f t="shared" si="4"/>
        <v>0</v>
      </c>
      <c r="AB35" s="66"/>
      <c r="AC35" s="130"/>
      <c r="AD35" s="66">
        <f t="shared" si="5"/>
        <v>0</v>
      </c>
      <c r="AE35" s="64"/>
      <c r="AF35" s="128"/>
      <c r="AG35" s="64">
        <f t="shared" si="6"/>
        <v>0</v>
      </c>
      <c r="AH35" s="64"/>
      <c r="AI35" s="128"/>
      <c r="AJ35" s="64">
        <f t="shared" si="7"/>
        <v>0</v>
      </c>
      <c r="AK35" s="64">
        <f t="shared" si="8"/>
        <v>2</v>
      </c>
      <c r="AL35" s="64">
        <f t="shared" si="9"/>
        <v>4</v>
      </c>
      <c r="AM35" s="64">
        <f t="shared" si="10"/>
        <v>6</v>
      </c>
    </row>
    <row r="36" spans="1:39" s="69" customFormat="1" ht="48" customHeight="1" thickBot="1">
      <c r="A36" s="59" t="e">
        <f>CONCATENATE(I36,#REF!)</f>
        <v>#REF!</v>
      </c>
      <c r="B36" s="59" t="e">
        <f>CONCATENATE($I36,#REF!)</f>
        <v>#REF!</v>
      </c>
      <c r="C36" s="59" t="e">
        <f>CONCATENATE($I36,#REF!)</f>
        <v>#REF!</v>
      </c>
      <c r="D36" s="59" t="e">
        <f>CONCATENATE($I36,#REF!)</f>
        <v>#REF!</v>
      </c>
      <c r="E36" s="59" t="e">
        <f>CONCATENATE($I36,#REF!)</f>
        <v>#REF!</v>
      </c>
      <c r="F36" s="59" t="e">
        <f>CONCATENATE($I36,#REF!)</f>
        <v>#REF!</v>
      </c>
      <c r="G36" s="59" t="e">
        <f>CONCATENATE($I36,#REF!)</f>
        <v>#REF!</v>
      </c>
      <c r="H36" s="59" t="e">
        <f>CONCATENATE($I36,#REF!)</f>
        <v>#REF!</v>
      </c>
      <c r="I36" s="59" t="s">
        <v>375</v>
      </c>
      <c r="J36" s="103" t="s">
        <v>386</v>
      </c>
      <c r="K36" s="103" t="s">
        <v>584</v>
      </c>
      <c r="L36" s="104" t="s">
        <v>147</v>
      </c>
      <c r="M36" s="64"/>
      <c r="N36" s="128"/>
      <c r="O36" s="64">
        <f t="shared" si="0"/>
        <v>0</v>
      </c>
      <c r="P36" s="64"/>
      <c r="Q36" s="128"/>
      <c r="R36" s="64">
        <f t="shared" si="1"/>
        <v>0</v>
      </c>
      <c r="S36" s="64"/>
      <c r="T36" s="128"/>
      <c r="U36" s="64">
        <f t="shared" si="2"/>
        <v>0</v>
      </c>
      <c r="V36" s="64"/>
      <c r="W36" s="128"/>
      <c r="X36" s="64">
        <f t="shared" si="3"/>
        <v>0</v>
      </c>
      <c r="Y36" s="66"/>
      <c r="Z36" s="130"/>
      <c r="AA36" s="66">
        <f t="shared" si="4"/>
        <v>0</v>
      </c>
      <c r="AB36" s="66"/>
      <c r="AC36" s="130"/>
      <c r="AD36" s="66">
        <f t="shared" si="5"/>
        <v>0</v>
      </c>
      <c r="AE36" s="64"/>
      <c r="AF36" s="128"/>
      <c r="AG36" s="64">
        <f t="shared" si="6"/>
        <v>0</v>
      </c>
      <c r="AH36" s="64"/>
      <c r="AI36" s="128"/>
      <c r="AJ36" s="64">
        <f t="shared" si="7"/>
        <v>0</v>
      </c>
      <c r="AK36" s="64">
        <f t="shared" si="8"/>
        <v>0</v>
      </c>
      <c r="AL36" s="64">
        <f t="shared" si="9"/>
        <v>0</v>
      </c>
      <c r="AM36" s="64">
        <f t="shared" si="10"/>
        <v>0</v>
      </c>
    </row>
    <row r="37" spans="1:39" s="69" customFormat="1" ht="30" customHeight="1" thickBot="1">
      <c r="A37" s="59" t="e">
        <f>CONCATENATE(I37,#REF!)</f>
        <v>#REF!</v>
      </c>
      <c r="B37" s="59" t="e">
        <f>CONCATENATE($I37,#REF!)</f>
        <v>#REF!</v>
      </c>
      <c r="C37" s="59" t="e">
        <f>CONCATENATE($I37,#REF!)</f>
        <v>#REF!</v>
      </c>
      <c r="D37" s="59" t="e">
        <f>CONCATENATE($I37,#REF!)</f>
        <v>#REF!</v>
      </c>
      <c r="E37" s="59" t="e">
        <f>CONCATENATE($I37,#REF!)</f>
        <v>#REF!</v>
      </c>
      <c r="F37" s="59" t="e">
        <f>CONCATENATE($I37,#REF!)</f>
        <v>#REF!</v>
      </c>
      <c r="G37" s="59" t="e">
        <f>CONCATENATE($I37,#REF!)</f>
        <v>#REF!</v>
      </c>
      <c r="H37" s="59" t="e">
        <f>CONCATENATE($I37,#REF!)</f>
        <v>#REF!</v>
      </c>
      <c r="I37" s="59" t="s">
        <v>376</v>
      </c>
      <c r="J37" s="103" t="s">
        <v>387</v>
      </c>
      <c r="K37" s="103" t="s">
        <v>877</v>
      </c>
      <c r="L37" s="104" t="s">
        <v>147</v>
      </c>
      <c r="M37" s="64"/>
      <c r="N37" s="128"/>
      <c r="O37" s="64">
        <f t="shared" si="0"/>
        <v>0</v>
      </c>
      <c r="P37" s="63">
        <v>1</v>
      </c>
      <c r="Q37" s="128"/>
      <c r="R37" s="64">
        <f t="shared" si="1"/>
        <v>1</v>
      </c>
      <c r="S37" s="64"/>
      <c r="T37" s="128">
        <v>1</v>
      </c>
      <c r="U37" s="64">
        <f t="shared" si="2"/>
        <v>1</v>
      </c>
      <c r="V37" s="64"/>
      <c r="W37" s="128"/>
      <c r="X37" s="64">
        <f t="shared" si="3"/>
        <v>0</v>
      </c>
      <c r="Y37" s="66"/>
      <c r="Z37" s="130"/>
      <c r="AA37" s="66">
        <f t="shared" si="4"/>
        <v>0</v>
      </c>
      <c r="AB37" s="66"/>
      <c r="AC37" s="130"/>
      <c r="AD37" s="66">
        <f t="shared" si="5"/>
        <v>0</v>
      </c>
      <c r="AE37" s="64"/>
      <c r="AF37" s="128"/>
      <c r="AG37" s="64">
        <f t="shared" si="6"/>
        <v>0</v>
      </c>
      <c r="AH37" s="64"/>
      <c r="AI37" s="128"/>
      <c r="AJ37" s="64">
        <f t="shared" si="7"/>
        <v>0</v>
      </c>
      <c r="AK37" s="64">
        <f t="shared" si="8"/>
        <v>1</v>
      </c>
      <c r="AL37" s="64">
        <f t="shared" si="9"/>
        <v>1</v>
      </c>
      <c r="AM37" s="64">
        <f t="shared" si="10"/>
        <v>2</v>
      </c>
    </row>
    <row r="38" spans="1:39" s="92" customFormat="1" ht="28.5" thickBot="1">
      <c r="A38" s="69"/>
      <c r="B38" s="69"/>
      <c r="C38" s="69"/>
      <c r="D38" s="69"/>
      <c r="E38" s="69"/>
      <c r="F38" s="69"/>
      <c r="G38" s="69"/>
      <c r="H38" s="69"/>
      <c r="J38" s="101"/>
      <c r="K38" s="76" t="s">
        <v>944</v>
      </c>
      <c r="L38" s="102"/>
      <c r="M38" s="78">
        <f>SUM(M8:M37)</f>
        <v>4</v>
      </c>
      <c r="N38" s="78">
        <f>SUM(N8:N37)</f>
        <v>19</v>
      </c>
      <c r="O38" s="78">
        <f>SUM(O8:O37)</f>
        <v>23</v>
      </c>
      <c r="P38" s="78">
        <f aca="true" t="shared" si="11" ref="P38:AJ38">SUM(P8:P37)</f>
        <v>6</v>
      </c>
      <c r="Q38" s="78">
        <f t="shared" si="11"/>
        <v>3</v>
      </c>
      <c r="R38" s="78">
        <f t="shared" si="11"/>
        <v>9</v>
      </c>
      <c r="S38" s="78">
        <f t="shared" si="11"/>
        <v>4</v>
      </c>
      <c r="T38" s="78">
        <f t="shared" si="11"/>
        <v>11</v>
      </c>
      <c r="U38" s="78">
        <f t="shared" si="11"/>
        <v>15</v>
      </c>
      <c r="V38" s="78">
        <f t="shared" si="11"/>
        <v>7</v>
      </c>
      <c r="W38" s="78">
        <f t="shared" si="11"/>
        <v>4</v>
      </c>
      <c r="X38" s="78">
        <f t="shared" si="11"/>
        <v>11</v>
      </c>
      <c r="Y38" s="78">
        <f t="shared" si="11"/>
        <v>0</v>
      </c>
      <c r="Z38" s="78">
        <f t="shared" si="11"/>
        <v>0</v>
      </c>
      <c r="AA38" s="78">
        <f t="shared" si="11"/>
        <v>0</v>
      </c>
      <c r="AB38" s="78">
        <f t="shared" si="11"/>
        <v>0</v>
      </c>
      <c r="AC38" s="78">
        <f t="shared" si="11"/>
        <v>0</v>
      </c>
      <c r="AD38" s="78">
        <f t="shared" si="11"/>
        <v>0</v>
      </c>
      <c r="AE38" s="78">
        <f t="shared" si="11"/>
        <v>0</v>
      </c>
      <c r="AF38" s="78">
        <f t="shared" si="11"/>
        <v>0</v>
      </c>
      <c r="AG38" s="78">
        <f t="shared" si="11"/>
        <v>0</v>
      </c>
      <c r="AH38" s="78">
        <f t="shared" si="11"/>
        <v>0</v>
      </c>
      <c r="AI38" s="78">
        <f t="shared" si="11"/>
        <v>0</v>
      </c>
      <c r="AJ38" s="78">
        <f t="shared" si="11"/>
        <v>0</v>
      </c>
      <c r="AK38" s="78">
        <f>M38+P38+S38+V38+Y38+AB38+AE38+AH38</f>
        <v>21</v>
      </c>
      <c r="AL38" s="78">
        <f>N38+Q38+T38+W38+Z38+AC38+AF38+AI38</f>
        <v>37</v>
      </c>
      <c r="AM38" s="78">
        <f>SUM(AK38:AL38)</f>
        <v>58</v>
      </c>
    </row>
    <row r="39" ht="11.25">
      <c r="K39" s="13"/>
    </row>
    <row r="40" ht="11.25">
      <c r="K40" s="13"/>
    </row>
  </sheetData>
  <sheetProtection/>
  <autoFilter ref="A7:AM7"/>
  <mergeCells count="3">
    <mergeCell ref="O1:X1"/>
    <mergeCell ref="K2:L2"/>
    <mergeCell ref="L5:L7"/>
  </mergeCells>
  <printOptions horizontalCentered="1"/>
  <pageMargins left="0.0013670166229221349" right="0.0013670166229221349" top="0.46" bottom="0.17" header="0.17" footer="7.87"/>
  <pageSetup horizontalDpi="300" verticalDpi="300" orientation="landscape" paperSize="9" scale="60" r:id="rId3"/>
  <headerFooter alignWithMargins="0">
    <oddHeader>&amp;C&amp;"Arial,Grassetto Corsivo"&amp;24&amp;U&amp;A&amp;R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39"/>
  <sheetViews>
    <sheetView showGridLines="0" zoomScaleSheetLayoutView="80" zoomScalePageLayoutView="0" workbookViewId="0" topLeftCell="AA38">
      <selection activeCell="AN39" sqref="AN39"/>
    </sheetView>
  </sheetViews>
  <sheetFormatPr defaultColWidth="9.140625" defaultRowHeight="12.75"/>
  <cols>
    <col min="1" max="8" width="14.57421875" style="10" hidden="1" customWidth="1"/>
    <col min="9" max="9" width="7.00390625" style="3" hidden="1" customWidth="1"/>
    <col min="10" max="10" width="19.8515625" style="1" hidden="1" customWidth="1"/>
    <col min="11" max="11" width="70.421875" style="1" customWidth="1"/>
    <col min="12" max="12" width="15.7109375" style="2" customWidth="1"/>
    <col min="13" max="14" width="15.00390625" style="10" hidden="1" customWidth="1"/>
    <col min="15" max="15" width="16.140625" style="10" customWidth="1"/>
    <col min="16" max="16" width="15.421875" style="10" hidden="1" customWidth="1"/>
    <col min="17" max="17" width="15.140625" style="10" hidden="1" customWidth="1"/>
    <col min="18" max="18" width="16.28125" style="10" customWidth="1"/>
    <col min="19" max="19" width="0.13671875" style="10" hidden="1" customWidth="1"/>
    <col min="20" max="20" width="13.140625" style="10" hidden="1" customWidth="1"/>
    <col min="21" max="21" width="15.28125" style="10" customWidth="1"/>
    <col min="22" max="22" width="13.8515625" style="10" hidden="1" customWidth="1"/>
    <col min="23" max="23" width="13.140625" style="10" hidden="1" customWidth="1"/>
    <col min="24" max="24" width="20.140625" style="10" customWidth="1"/>
    <col min="25" max="25" width="15.00390625" style="10" hidden="1" customWidth="1"/>
    <col min="26" max="26" width="15.140625" style="10" hidden="1" customWidth="1"/>
    <col min="27" max="27" width="16.00390625" style="10" customWidth="1"/>
    <col min="28" max="28" width="13.7109375" style="10" hidden="1" customWidth="1"/>
    <col min="29" max="29" width="12.8515625" style="10" hidden="1" customWidth="1"/>
    <col min="30" max="30" width="17.421875" style="10" customWidth="1"/>
    <col min="31" max="31" width="11.28125" style="10" hidden="1" customWidth="1"/>
    <col min="32" max="32" width="12.421875" style="10" hidden="1" customWidth="1"/>
    <col min="33" max="33" width="19.00390625" style="10" customWidth="1"/>
    <col min="34" max="35" width="12.57421875" style="10" hidden="1" customWidth="1"/>
    <col min="36" max="36" width="15.140625" style="10" customWidth="1"/>
    <col min="37" max="37" width="11.28125" style="10" hidden="1" customWidth="1"/>
    <col min="38" max="38" width="12.421875" style="10" hidden="1" customWidth="1"/>
    <col min="39" max="39" width="15.28125" style="10" customWidth="1"/>
    <col min="40" max="16384" width="9.140625" style="3" customWidth="1"/>
  </cols>
  <sheetData>
    <row r="1" spans="10:24" s="10" customFormat="1" ht="73.5" customHeight="1" thickBot="1">
      <c r="J1" s="13"/>
      <c r="K1" s="55" t="s">
        <v>967</v>
      </c>
      <c r="L1" s="14"/>
      <c r="M1" s="14"/>
      <c r="N1" s="14"/>
      <c r="O1" s="160" t="s">
        <v>948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38.25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22.5" customHeight="1">
      <c r="J3" s="16"/>
      <c r="K3" s="42" t="s">
        <v>256</v>
      </c>
      <c r="L3" s="50" t="s">
        <v>740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19" customFormat="1" ht="24" customHeight="1" thickBot="1">
      <c r="J4" s="18"/>
      <c r="K4" s="43" t="s">
        <v>257</v>
      </c>
      <c r="L4" s="50" t="s">
        <v>741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80" customFormat="1" ht="51.75" customHeight="1" thickBot="1">
      <c r="A5" s="79"/>
      <c r="B5" s="79"/>
      <c r="C5" s="79"/>
      <c r="D5" s="79"/>
      <c r="E5" s="79"/>
      <c r="F5" s="79"/>
      <c r="G5" s="79"/>
      <c r="H5" s="79"/>
      <c r="J5" s="81" t="s">
        <v>150</v>
      </c>
      <c r="K5" s="81" t="s">
        <v>258</v>
      </c>
      <c r="L5" s="163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:39" s="8" customFormat="1" ht="45.75" customHeight="1" thickBot="1">
      <c r="A6" s="23"/>
      <c r="B6" s="23"/>
      <c r="C6" s="23"/>
      <c r="D6" s="23"/>
      <c r="E6" s="23"/>
      <c r="F6" s="23"/>
      <c r="G6" s="23"/>
      <c r="H6" s="23"/>
      <c r="J6" s="22"/>
      <c r="K6" s="22"/>
      <c r="L6" s="164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64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585</v>
      </c>
      <c r="J8" s="94" t="s">
        <v>587</v>
      </c>
      <c r="K8" s="94" t="s">
        <v>586</v>
      </c>
      <c r="L8" s="104" t="s">
        <v>139</v>
      </c>
      <c r="M8" s="64"/>
      <c r="N8" s="128"/>
      <c r="O8" s="64">
        <f>SUM(M8:N8)</f>
        <v>0</v>
      </c>
      <c r="P8" s="63">
        <v>3</v>
      </c>
      <c r="Q8" s="128"/>
      <c r="R8" s="64">
        <f>SUM(P8:Q8)</f>
        <v>3</v>
      </c>
      <c r="S8" s="64"/>
      <c r="T8" s="128"/>
      <c r="U8" s="64">
        <f>SUM(S8:T8)</f>
        <v>0</v>
      </c>
      <c r="V8" s="64"/>
      <c r="W8" s="128"/>
      <c r="X8" s="64">
        <f>SUM(V8:W8)</f>
        <v>0</v>
      </c>
      <c r="Y8" s="66"/>
      <c r="Z8" s="130"/>
      <c r="AA8" s="66">
        <f>SUM(Y8:Z8)</f>
        <v>0</v>
      </c>
      <c r="AB8" s="66"/>
      <c r="AC8" s="130"/>
      <c r="AD8" s="66">
        <f>SUM(AB8:AC8)</f>
        <v>0</v>
      </c>
      <c r="AE8" s="63"/>
      <c r="AF8" s="128"/>
      <c r="AG8" s="64">
        <f>SUM(AE8:AF8)</f>
        <v>0</v>
      </c>
      <c r="AH8" s="64"/>
      <c r="AI8" s="128"/>
      <c r="AJ8" s="64">
        <f>SUM(AH8:AI8)</f>
        <v>0</v>
      </c>
      <c r="AK8" s="64">
        <f aca="true" t="shared" si="0" ref="AK8:AK27">M8+P8+S8+V8+Y8+AB8+AE8+AH8</f>
        <v>3</v>
      </c>
      <c r="AL8" s="64">
        <f aca="true" t="shared" si="1" ref="AL8:AL27">N8+Q8+T8+W8+Z8+AC8+AF8+AI8</f>
        <v>0</v>
      </c>
      <c r="AM8" s="64">
        <f>SUM(AK8:AL8)</f>
        <v>3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735</v>
      </c>
      <c r="J9" s="96" t="s">
        <v>607</v>
      </c>
      <c r="K9" s="96" t="s">
        <v>790</v>
      </c>
      <c r="L9" s="104" t="s">
        <v>767</v>
      </c>
      <c r="M9" s="64"/>
      <c r="N9" s="128"/>
      <c r="O9" s="64">
        <f aca="true" t="shared" si="2" ref="O9:O35">SUM(M9:N9)</f>
        <v>0</v>
      </c>
      <c r="P9" s="64"/>
      <c r="Q9" s="128"/>
      <c r="R9" s="64">
        <f aca="true" t="shared" si="3" ref="R9:R35">SUM(P9:Q9)</f>
        <v>0</v>
      </c>
      <c r="S9" s="64"/>
      <c r="T9" s="128"/>
      <c r="U9" s="64">
        <f aca="true" t="shared" si="4" ref="U9:U35">SUM(S9:T9)</f>
        <v>0</v>
      </c>
      <c r="V9" s="64"/>
      <c r="W9" s="128"/>
      <c r="X9" s="64">
        <f aca="true" t="shared" si="5" ref="X9:X35">SUM(V9:W9)</f>
        <v>0</v>
      </c>
      <c r="Y9" s="66"/>
      <c r="Z9" s="130"/>
      <c r="AA9" s="66">
        <f aca="true" t="shared" si="6" ref="AA9:AA35">SUM(Y9:Z9)</f>
        <v>0</v>
      </c>
      <c r="AB9" s="66"/>
      <c r="AC9" s="130"/>
      <c r="AD9" s="66">
        <f aca="true" t="shared" si="7" ref="AD9:AD35">SUM(AB9:AC9)</f>
        <v>0</v>
      </c>
      <c r="AE9" s="64"/>
      <c r="AF9" s="128"/>
      <c r="AG9" s="64">
        <f aca="true" t="shared" si="8" ref="AG9:AG35">SUM(AE9:AF9)</f>
        <v>0</v>
      </c>
      <c r="AH9" s="64"/>
      <c r="AI9" s="128"/>
      <c r="AJ9" s="64">
        <f aca="true" t="shared" si="9" ref="AJ9:AJ35">SUM(AH9:AI9)</f>
        <v>0</v>
      </c>
      <c r="AK9" s="64">
        <f t="shared" si="0"/>
        <v>0</v>
      </c>
      <c r="AL9" s="64">
        <f t="shared" si="1"/>
        <v>0</v>
      </c>
      <c r="AM9" s="64">
        <f aca="true" t="shared" si="10" ref="AM9:AM35">SUM(AK9:AL9)</f>
        <v>0</v>
      </c>
    </row>
    <row r="10" spans="1:39" s="69" customFormat="1" ht="30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59" t="s">
        <v>157</v>
      </c>
      <c r="J10" s="96" t="s">
        <v>685</v>
      </c>
      <c r="K10" s="96" t="s">
        <v>791</v>
      </c>
      <c r="L10" s="104" t="s">
        <v>767</v>
      </c>
      <c r="M10" s="64"/>
      <c r="N10" s="128"/>
      <c r="O10" s="64">
        <f t="shared" si="2"/>
        <v>0</v>
      </c>
      <c r="P10" s="64"/>
      <c r="Q10" s="128"/>
      <c r="R10" s="64">
        <f t="shared" si="3"/>
        <v>0</v>
      </c>
      <c r="S10" s="64"/>
      <c r="T10" s="128"/>
      <c r="U10" s="64">
        <f t="shared" si="4"/>
        <v>0</v>
      </c>
      <c r="V10" s="63">
        <v>1</v>
      </c>
      <c r="W10" s="128"/>
      <c r="X10" s="64">
        <f t="shared" si="5"/>
        <v>1</v>
      </c>
      <c r="Y10" s="66"/>
      <c r="Z10" s="130"/>
      <c r="AA10" s="66">
        <f t="shared" si="6"/>
        <v>0</v>
      </c>
      <c r="AB10" s="66"/>
      <c r="AC10" s="130"/>
      <c r="AD10" s="66">
        <f t="shared" si="7"/>
        <v>0</v>
      </c>
      <c r="AE10" s="63"/>
      <c r="AF10" s="128"/>
      <c r="AG10" s="64">
        <f t="shared" si="8"/>
        <v>0</v>
      </c>
      <c r="AH10" s="64"/>
      <c r="AI10" s="128"/>
      <c r="AJ10" s="64">
        <f t="shared" si="9"/>
        <v>0</v>
      </c>
      <c r="AK10" s="64">
        <f t="shared" si="0"/>
        <v>1</v>
      </c>
      <c r="AL10" s="64">
        <f t="shared" si="1"/>
        <v>0</v>
      </c>
      <c r="AM10" s="64">
        <f t="shared" si="10"/>
        <v>1</v>
      </c>
    </row>
    <row r="11" spans="1:39" s="69" customFormat="1" ht="54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550</v>
      </c>
      <c r="J11" s="94" t="s">
        <v>609</v>
      </c>
      <c r="K11" s="94" t="s">
        <v>792</v>
      </c>
      <c r="L11" s="104" t="s">
        <v>767</v>
      </c>
      <c r="M11" s="64"/>
      <c r="N11" s="128"/>
      <c r="O11" s="64">
        <f t="shared" si="2"/>
        <v>0</v>
      </c>
      <c r="P11" s="64"/>
      <c r="Q11" s="128"/>
      <c r="R11" s="64">
        <f t="shared" si="3"/>
        <v>0</v>
      </c>
      <c r="S11" s="64"/>
      <c r="T11" s="128"/>
      <c r="U11" s="64">
        <f t="shared" si="4"/>
        <v>0</v>
      </c>
      <c r="V11" s="64"/>
      <c r="W11" s="128"/>
      <c r="X11" s="64">
        <f t="shared" si="5"/>
        <v>0</v>
      </c>
      <c r="Y11" s="66"/>
      <c r="Z11" s="130"/>
      <c r="AA11" s="66">
        <f t="shared" si="6"/>
        <v>0</v>
      </c>
      <c r="AB11" s="66"/>
      <c r="AC11" s="130"/>
      <c r="AD11" s="66">
        <f t="shared" si="7"/>
        <v>0</v>
      </c>
      <c r="AE11" s="64"/>
      <c r="AF11" s="128"/>
      <c r="AG11" s="64">
        <f t="shared" si="8"/>
        <v>0</v>
      </c>
      <c r="AH11" s="64"/>
      <c r="AI11" s="128"/>
      <c r="AJ11" s="64">
        <f t="shared" si="9"/>
        <v>0</v>
      </c>
      <c r="AK11" s="64">
        <f t="shared" si="0"/>
        <v>0</v>
      </c>
      <c r="AL11" s="64">
        <f t="shared" si="1"/>
        <v>0</v>
      </c>
      <c r="AM11" s="64">
        <f t="shared" si="10"/>
        <v>0</v>
      </c>
    </row>
    <row r="12" spans="1:39" s="69" customFormat="1" ht="58.5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59" t="s">
        <v>551</v>
      </c>
      <c r="J12" s="94" t="s">
        <v>611</v>
      </c>
      <c r="K12" s="94" t="s">
        <v>816</v>
      </c>
      <c r="L12" s="104" t="s">
        <v>324</v>
      </c>
      <c r="M12" s="63">
        <v>1</v>
      </c>
      <c r="N12" s="128"/>
      <c r="O12" s="64">
        <f t="shared" si="2"/>
        <v>1</v>
      </c>
      <c r="P12" s="87"/>
      <c r="Q12" s="143"/>
      <c r="R12" s="64">
        <f t="shared" si="3"/>
        <v>0</v>
      </c>
      <c r="S12" s="87"/>
      <c r="T12" s="143"/>
      <c r="U12" s="64">
        <f t="shared" si="4"/>
        <v>0</v>
      </c>
      <c r="V12" s="64"/>
      <c r="W12" s="128"/>
      <c r="X12" s="64">
        <f t="shared" si="5"/>
        <v>0</v>
      </c>
      <c r="Y12" s="66"/>
      <c r="Z12" s="130"/>
      <c r="AA12" s="66">
        <f t="shared" si="6"/>
        <v>0</v>
      </c>
      <c r="AB12" s="66"/>
      <c r="AC12" s="130"/>
      <c r="AD12" s="66">
        <f t="shared" si="7"/>
        <v>0</v>
      </c>
      <c r="AE12" s="64"/>
      <c r="AF12" s="128"/>
      <c r="AG12" s="64">
        <f t="shared" si="8"/>
        <v>0</v>
      </c>
      <c r="AH12" s="64"/>
      <c r="AI12" s="128"/>
      <c r="AJ12" s="64">
        <f t="shared" si="9"/>
        <v>0</v>
      </c>
      <c r="AK12" s="64">
        <f t="shared" si="0"/>
        <v>1</v>
      </c>
      <c r="AL12" s="64">
        <f t="shared" si="1"/>
        <v>0</v>
      </c>
      <c r="AM12" s="64">
        <f t="shared" si="10"/>
        <v>1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59" t="s">
        <v>552</v>
      </c>
      <c r="J13" s="94" t="s">
        <v>613</v>
      </c>
      <c r="K13" s="94" t="s">
        <v>817</v>
      </c>
      <c r="L13" s="104" t="s">
        <v>767</v>
      </c>
      <c r="M13" s="64"/>
      <c r="N13" s="128"/>
      <c r="O13" s="64">
        <f t="shared" si="2"/>
        <v>0</v>
      </c>
      <c r="P13" s="64"/>
      <c r="Q13" s="128"/>
      <c r="R13" s="64">
        <f t="shared" si="3"/>
        <v>0</v>
      </c>
      <c r="S13" s="64"/>
      <c r="T13" s="128"/>
      <c r="U13" s="64">
        <f t="shared" si="4"/>
        <v>0</v>
      </c>
      <c r="V13" s="64"/>
      <c r="W13" s="128"/>
      <c r="X13" s="64">
        <f t="shared" si="5"/>
        <v>0</v>
      </c>
      <c r="Y13" s="66"/>
      <c r="Z13" s="130"/>
      <c r="AA13" s="66">
        <f t="shared" si="6"/>
        <v>0</v>
      </c>
      <c r="AB13" s="66"/>
      <c r="AC13" s="130"/>
      <c r="AD13" s="66">
        <f t="shared" si="7"/>
        <v>0</v>
      </c>
      <c r="AE13" s="64"/>
      <c r="AF13" s="128"/>
      <c r="AG13" s="64">
        <f t="shared" si="8"/>
        <v>0</v>
      </c>
      <c r="AH13" s="64"/>
      <c r="AI13" s="128"/>
      <c r="AJ13" s="64">
        <f t="shared" si="9"/>
        <v>0</v>
      </c>
      <c r="AK13" s="64">
        <f t="shared" si="0"/>
        <v>0</v>
      </c>
      <c r="AL13" s="64">
        <f t="shared" si="1"/>
        <v>0</v>
      </c>
      <c r="AM13" s="64">
        <f t="shared" si="10"/>
        <v>0</v>
      </c>
    </row>
    <row r="14" spans="1:39" s="69" customFormat="1" ht="62.25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59" t="s">
        <v>553</v>
      </c>
      <c r="J14" s="94" t="s">
        <v>615</v>
      </c>
      <c r="K14" s="94" t="s">
        <v>818</v>
      </c>
      <c r="L14" s="104" t="s">
        <v>767</v>
      </c>
      <c r="M14" s="64"/>
      <c r="N14" s="128"/>
      <c r="O14" s="64">
        <f t="shared" si="2"/>
        <v>0</v>
      </c>
      <c r="P14" s="64"/>
      <c r="Q14" s="128"/>
      <c r="R14" s="64">
        <f t="shared" si="3"/>
        <v>0</v>
      </c>
      <c r="S14" s="64"/>
      <c r="T14" s="128"/>
      <c r="U14" s="64">
        <f t="shared" si="4"/>
        <v>0</v>
      </c>
      <c r="V14" s="64"/>
      <c r="W14" s="128"/>
      <c r="X14" s="64">
        <f t="shared" si="5"/>
        <v>0</v>
      </c>
      <c r="Y14" s="66"/>
      <c r="Z14" s="130"/>
      <c r="AA14" s="66">
        <f t="shared" si="6"/>
        <v>0</v>
      </c>
      <c r="AB14" s="66"/>
      <c r="AC14" s="130"/>
      <c r="AD14" s="66">
        <f t="shared" si="7"/>
        <v>0</v>
      </c>
      <c r="AE14" s="63">
        <v>1</v>
      </c>
      <c r="AF14" s="128"/>
      <c r="AG14" s="64">
        <f t="shared" si="8"/>
        <v>1</v>
      </c>
      <c r="AH14" s="64"/>
      <c r="AI14" s="128"/>
      <c r="AJ14" s="64">
        <f t="shared" si="9"/>
        <v>0</v>
      </c>
      <c r="AK14" s="64">
        <f t="shared" si="0"/>
        <v>1</v>
      </c>
      <c r="AL14" s="64">
        <f t="shared" si="1"/>
        <v>0</v>
      </c>
      <c r="AM14" s="64">
        <f t="shared" si="10"/>
        <v>1</v>
      </c>
    </row>
    <row r="15" spans="1:39" s="89" customFormat="1" ht="39.7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591</v>
      </c>
      <c r="J15" s="94" t="s">
        <v>599</v>
      </c>
      <c r="K15" s="94" t="s">
        <v>600</v>
      </c>
      <c r="L15" s="104" t="s">
        <v>341</v>
      </c>
      <c r="M15" s="64"/>
      <c r="N15" s="128"/>
      <c r="O15" s="64">
        <f t="shared" si="2"/>
        <v>0</v>
      </c>
      <c r="P15" s="64"/>
      <c r="Q15" s="128"/>
      <c r="R15" s="64">
        <f t="shared" si="3"/>
        <v>0</v>
      </c>
      <c r="S15" s="64"/>
      <c r="T15" s="128"/>
      <c r="U15" s="64">
        <f t="shared" si="4"/>
        <v>0</v>
      </c>
      <c r="V15" s="64"/>
      <c r="W15" s="128"/>
      <c r="X15" s="64">
        <f t="shared" si="5"/>
        <v>0</v>
      </c>
      <c r="Y15" s="66"/>
      <c r="Z15" s="130"/>
      <c r="AA15" s="66">
        <f t="shared" si="6"/>
        <v>0</v>
      </c>
      <c r="AB15" s="66"/>
      <c r="AC15" s="130"/>
      <c r="AD15" s="66">
        <f t="shared" si="7"/>
        <v>0</v>
      </c>
      <c r="AE15" s="64"/>
      <c r="AF15" s="128"/>
      <c r="AG15" s="64">
        <f t="shared" si="8"/>
        <v>0</v>
      </c>
      <c r="AH15" s="64"/>
      <c r="AI15" s="128"/>
      <c r="AJ15" s="64">
        <f t="shared" si="9"/>
        <v>0</v>
      </c>
      <c r="AK15" s="64">
        <f t="shared" si="0"/>
        <v>0</v>
      </c>
      <c r="AL15" s="64">
        <f t="shared" si="1"/>
        <v>0</v>
      </c>
      <c r="AM15" s="64">
        <f t="shared" si="10"/>
        <v>0</v>
      </c>
    </row>
    <row r="16" spans="1:39" s="69" customFormat="1" ht="30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59" t="s">
        <v>554</v>
      </c>
      <c r="J16" s="94" t="s">
        <v>601</v>
      </c>
      <c r="K16" s="94" t="s">
        <v>819</v>
      </c>
      <c r="L16" s="104" t="s">
        <v>3</v>
      </c>
      <c r="M16" s="64"/>
      <c r="N16" s="128"/>
      <c r="O16" s="64">
        <f t="shared" si="2"/>
        <v>0</v>
      </c>
      <c r="P16" s="64"/>
      <c r="Q16" s="128"/>
      <c r="R16" s="64">
        <f t="shared" si="3"/>
        <v>0</v>
      </c>
      <c r="S16" s="64"/>
      <c r="T16" s="128"/>
      <c r="U16" s="64">
        <f t="shared" si="4"/>
        <v>0</v>
      </c>
      <c r="V16" s="64"/>
      <c r="W16" s="128"/>
      <c r="X16" s="64">
        <f t="shared" si="5"/>
        <v>0</v>
      </c>
      <c r="Y16" s="66"/>
      <c r="Z16" s="130"/>
      <c r="AA16" s="66">
        <f t="shared" si="6"/>
        <v>0</v>
      </c>
      <c r="AB16" s="66"/>
      <c r="AC16" s="130"/>
      <c r="AD16" s="66">
        <f t="shared" si="7"/>
        <v>0</v>
      </c>
      <c r="AE16" s="63">
        <v>1</v>
      </c>
      <c r="AF16" s="128"/>
      <c r="AG16" s="64">
        <f t="shared" si="8"/>
        <v>1</v>
      </c>
      <c r="AH16" s="64"/>
      <c r="AI16" s="128"/>
      <c r="AJ16" s="64">
        <f t="shared" si="9"/>
        <v>0</v>
      </c>
      <c r="AK16" s="64">
        <f t="shared" si="0"/>
        <v>1</v>
      </c>
      <c r="AL16" s="64">
        <f t="shared" si="1"/>
        <v>0</v>
      </c>
      <c r="AM16" s="64">
        <f t="shared" si="10"/>
        <v>1</v>
      </c>
    </row>
    <row r="17" spans="1:39" s="69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59" t="s">
        <v>361</v>
      </c>
      <c r="J17" s="94" t="s">
        <v>684</v>
      </c>
      <c r="K17" s="94" t="s">
        <v>820</v>
      </c>
      <c r="L17" s="104" t="s">
        <v>767</v>
      </c>
      <c r="M17" s="64"/>
      <c r="N17" s="128">
        <v>1</v>
      </c>
      <c r="O17" s="64">
        <f t="shared" si="2"/>
        <v>1</v>
      </c>
      <c r="P17" s="64"/>
      <c r="Q17" s="128"/>
      <c r="R17" s="64">
        <f t="shared" si="3"/>
        <v>0</v>
      </c>
      <c r="S17" s="64"/>
      <c r="T17" s="128"/>
      <c r="U17" s="64">
        <f t="shared" si="4"/>
        <v>0</v>
      </c>
      <c r="V17" s="64"/>
      <c r="W17" s="128"/>
      <c r="X17" s="64">
        <f t="shared" si="5"/>
        <v>0</v>
      </c>
      <c r="Y17" s="66"/>
      <c r="Z17" s="130"/>
      <c r="AA17" s="66">
        <f t="shared" si="6"/>
        <v>0</v>
      </c>
      <c r="AB17" s="66"/>
      <c r="AC17" s="130"/>
      <c r="AD17" s="66">
        <f t="shared" si="7"/>
        <v>0</v>
      </c>
      <c r="AE17" s="64"/>
      <c r="AF17" s="128"/>
      <c r="AG17" s="64">
        <f t="shared" si="8"/>
        <v>0</v>
      </c>
      <c r="AH17" s="64"/>
      <c r="AI17" s="128"/>
      <c r="AJ17" s="64">
        <f t="shared" si="9"/>
        <v>0</v>
      </c>
      <c r="AK17" s="64">
        <f t="shared" si="0"/>
        <v>0</v>
      </c>
      <c r="AL17" s="64">
        <f t="shared" si="1"/>
        <v>1</v>
      </c>
      <c r="AM17" s="64">
        <f t="shared" si="10"/>
        <v>1</v>
      </c>
    </row>
    <row r="18" spans="1:39" s="69" customFormat="1" ht="36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59" t="s">
        <v>592</v>
      </c>
      <c r="J18" s="94" t="s">
        <v>613</v>
      </c>
      <c r="K18" s="94" t="s">
        <v>702</v>
      </c>
      <c r="L18" s="104" t="s">
        <v>341</v>
      </c>
      <c r="M18" s="64"/>
      <c r="N18" s="128"/>
      <c r="O18" s="64">
        <f t="shared" si="2"/>
        <v>0</v>
      </c>
      <c r="P18" s="64"/>
      <c r="Q18" s="128"/>
      <c r="R18" s="64">
        <f t="shared" si="3"/>
        <v>0</v>
      </c>
      <c r="S18" s="64"/>
      <c r="T18" s="128"/>
      <c r="U18" s="64">
        <f t="shared" si="4"/>
        <v>0</v>
      </c>
      <c r="V18" s="64"/>
      <c r="W18" s="128"/>
      <c r="X18" s="64">
        <f t="shared" si="5"/>
        <v>0</v>
      </c>
      <c r="Y18" s="66"/>
      <c r="Z18" s="130"/>
      <c r="AA18" s="66">
        <f t="shared" si="6"/>
        <v>0</v>
      </c>
      <c r="AB18" s="66"/>
      <c r="AC18" s="130"/>
      <c r="AD18" s="66">
        <f t="shared" si="7"/>
        <v>0</v>
      </c>
      <c r="AE18" s="64"/>
      <c r="AF18" s="128"/>
      <c r="AG18" s="64">
        <f t="shared" si="8"/>
        <v>0</v>
      </c>
      <c r="AH18" s="64"/>
      <c r="AI18" s="128"/>
      <c r="AJ18" s="64">
        <f t="shared" si="9"/>
        <v>0</v>
      </c>
      <c r="AK18" s="64">
        <f t="shared" si="0"/>
        <v>0</v>
      </c>
      <c r="AL18" s="64">
        <f t="shared" si="1"/>
        <v>0</v>
      </c>
      <c r="AM18" s="64">
        <f t="shared" si="10"/>
        <v>0</v>
      </c>
    </row>
    <row r="19" spans="1:39" s="89" customFormat="1" ht="54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555</v>
      </c>
      <c r="J19" s="94" t="s">
        <v>599</v>
      </c>
      <c r="K19" s="94" t="s">
        <v>821</v>
      </c>
      <c r="L19" s="104" t="s">
        <v>767</v>
      </c>
      <c r="M19" s="64">
        <f>1+3</f>
        <v>4</v>
      </c>
      <c r="N19" s="128"/>
      <c r="O19" s="64">
        <f t="shared" si="2"/>
        <v>4</v>
      </c>
      <c r="P19" s="87"/>
      <c r="Q19" s="143"/>
      <c r="R19" s="64">
        <f t="shared" si="3"/>
        <v>0</v>
      </c>
      <c r="S19" s="64">
        <f>1+1</f>
        <v>2</v>
      </c>
      <c r="T19" s="128"/>
      <c r="U19" s="64">
        <f t="shared" si="4"/>
        <v>2</v>
      </c>
      <c r="V19" s="64"/>
      <c r="W19" s="128"/>
      <c r="X19" s="64">
        <f t="shared" si="5"/>
        <v>0</v>
      </c>
      <c r="Y19" s="66"/>
      <c r="Z19" s="130"/>
      <c r="AA19" s="66">
        <f t="shared" si="6"/>
        <v>0</v>
      </c>
      <c r="AB19" s="66"/>
      <c r="AC19" s="130"/>
      <c r="AD19" s="66">
        <f t="shared" si="7"/>
        <v>0</v>
      </c>
      <c r="AE19" s="63">
        <v>1</v>
      </c>
      <c r="AF19" s="128"/>
      <c r="AG19" s="64">
        <f t="shared" si="8"/>
        <v>1</v>
      </c>
      <c r="AH19" s="64"/>
      <c r="AI19" s="128"/>
      <c r="AJ19" s="64">
        <f t="shared" si="9"/>
        <v>0</v>
      </c>
      <c r="AK19" s="64">
        <f t="shared" si="0"/>
        <v>7</v>
      </c>
      <c r="AL19" s="64">
        <f t="shared" si="1"/>
        <v>0</v>
      </c>
      <c r="AM19" s="64">
        <f t="shared" si="10"/>
        <v>7</v>
      </c>
    </row>
    <row r="20" spans="1:39" s="69" customFormat="1" ht="53.25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556</v>
      </c>
      <c r="J20" s="94" t="s">
        <v>602</v>
      </c>
      <c r="K20" s="94" t="s">
        <v>822</v>
      </c>
      <c r="L20" s="104" t="s">
        <v>324</v>
      </c>
      <c r="M20" s="64"/>
      <c r="N20" s="128"/>
      <c r="O20" s="64">
        <f t="shared" si="2"/>
        <v>0</v>
      </c>
      <c r="P20" s="64"/>
      <c r="Q20" s="128"/>
      <c r="R20" s="64">
        <f t="shared" si="3"/>
        <v>0</v>
      </c>
      <c r="S20" s="64"/>
      <c r="T20" s="128"/>
      <c r="U20" s="64">
        <f t="shared" si="4"/>
        <v>0</v>
      </c>
      <c r="V20" s="64"/>
      <c r="W20" s="128"/>
      <c r="X20" s="64">
        <f t="shared" si="5"/>
        <v>0</v>
      </c>
      <c r="Y20" s="66"/>
      <c r="Z20" s="130"/>
      <c r="AA20" s="66">
        <f t="shared" si="6"/>
        <v>0</v>
      </c>
      <c r="AB20" s="66"/>
      <c r="AC20" s="130"/>
      <c r="AD20" s="66">
        <f t="shared" si="7"/>
        <v>0</v>
      </c>
      <c r="AE20" s="64"/>
      <c r="AF20" s="128"/>
      <c r="AG20" s="64">
        <f t="shared" si="8"/>
        <v>0</v>
      </c>
      <c r="AH20" s="63">
        <v>1</v>
      </c>
      <c r="AI20" s="128"/>
      <c r="AJ20" s="64">
        <f t="shared" si="9"/>
        <v>1</v>
      </c>
      <c r="AK20" s="64">
        <f t="shared" si="0"/>
        <v>1</v>
      </c>
      <c r="AL20" s="64">
        <f t="shared" si="1"/>
        <v>0</v>
      </c>
      <c r="AM20" s="64">
        <f t="shared" si="10"/>
        <v>1</v>
      </c>
    </row>
    <row r="21" spans="1:39" s="69" customFormat="1" ht="56.25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59" t="s">
        <v>557</v>
      </c>
      <c r="J21" s="94" t="s">
        <v>598</v>
      </c>
      <c r="K21" s="94" t="s">
        <v>823</v>
      </c>
      <c r="L21" s="104" t="s">
        <v>767</v>
      </c>
      <c r="M21" s="63">
        <v>1</v>
      </c>
      <c r="N21" s="128"/>
      <c r="O21" s="64">
        <f t="shared" si="2"/>
        <v>1</v>
      </c>
      <c r="P21" s="87"/>
      <c r="Q21" s="143"/>
      <c r="R21" s="64">
        <f t="shared" si="3"/>
        <v>0</v>
      </c>
      <c r="S21" s="71">
        <v>1</v>
      </c>
      <c r="T21" s="128"/>
      <c r="U21" s="64">
        <f t="shared" si="4"/>
        <v>1</v>
      </c>
      <c r="V21" s="64"/>
      <c r="W21" s="128"/>
      <c r="X21" s="64">
        <f t="shared" si="5"/>
        <v>0</v>
      </c>
      <c r="Y21" s="66"/>
      <c r="Z21" s="130"/>
      <c r="AA21" s="66">
        <f t="shared" si="6"/>
        <v>0</v>
      </c>
      <c r="AB21" s="66"/>
      <c r="AC21" s="130"/>
      <c r="AD21" s="66">
        <f t="shared" si="7"/>
        <v>0</v>
      </c>
      <c r="AE21" s="64"/>
      <c r="AF21" s="128"/>
      <c r="AG21" s="64">
        <f t="shared" si="8"/>
        <v>0</v>
      </c>
      <c r="AH21" s="64"/>
      <c r="AI21" s="128"/>
      <c r="AJ21" s="64">
        <f t="shared" si="9"/>
        <v>0</v>
      </c>
      <c r="AK21" s="64">
        <f t="shared" si="0"/>
        <v>2</v>
      </c>
      <c r="AL21" s="64">
        <f t="shared" si="1"/>
        <v>0</v>
      </c>
      <c r="AM21" s="64">
        <f t="shared" si="10"/>
        <v>2</v>
      </c>
    </row>
    <row r="22" spans="1:39" s="69" customFormat="1" ht="30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59" t="s">
        <v>558</v>
      </c>
      <c r="J22" s="94" t="s">
        <v>606</v>
      </c>
      <c r="K22" s="94" t="s">
        <v>824</v>
      </c>
      <c r="L22" s="104" t="s">
        <v>325</v>
      </c>
      <c r="M22" s="64"/>
      <c r="N22" s="128"/>
      <c r="O22" s="64">
        <f t="shared" si="2"/>
        <v>0</v>
      </c>
      <c r="P22" s="64"/>
      <c r="Q22" s="128"/>
      <c r="R22" s="64">
        <f t="shared" si="3"/>
        <v>0</v>
      </c>
      <c r="S22" s="64"/>
      <c r="T22" s="128"/>
      <c r="U22" s="64">
        <f t="shared" si="4"/>
        <v>0</v>
      </c>
      <c r="V22" s="64"/>
      <c r="W22" s="128"/>
      <c r="X22" s="64">
        <f t="shared" si="5"/>
        <v>0</v>
      </c>
      <c r="Y22" s="66"/>
      <c r="Z22" s="130"/>
      <c r="AA22" s="66">
        <f t="shared" si="6"/>
        <v>0</v>
      </c>
      <c r="AB22" s="66"/>
      <c r="AC22" s="130"/>
      <c r="AD22" s="66">
        <f t="shared" si="7"/>
        <v>0</v>
      </c>
      <c r="AE22" s="64"/>
      <c r="AF22" s="128"/>
      <c r="AG22" s="64">
        <f t="shared" si="8"/>
        <v>0</v>
      </c>
      <c r="AH22" s="64"/>
      <c r="AI22" s="128"/>
      <c r="AJ22" s="64">
        <f t="shared" si="9"/>
        <v>0</v>
      </c>
      <c r="AK22" s="64">
        <f t="shared" si="0"/>
        <v>0</v>
      </c>
      <c r="AL22" s="64">
        <f t="shared" si="1"/>
        <v>0</v>
      </c>
      <c r="AM22" s="64">
        <f t="shared" si="10"/>
        <v>0</v>
      </c>
    </row>
    <row r="23" spans="1:39" s="69" customFormat="1" ht="3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59" t="s">
        <v>815</v>
      </c>
      <c r="J23" s="94" t="s">
        <v>601</v>
      </c>
      <c r="K23" s="94" t="s">
        <v>825</v>
      </c>
      <c r="L23" s="104" t="s">
        <v>767</v>
      </c>
      <c r="M23" s="64"/>
      <c r="N23" s="128"/>
      <c r="O23" s="64">
        <f t="shared" si="2"/>
        <v>0</v>
      </c>
      <c r="P23" s="64"/>
      <c r="Q23" s="128"/>
      <c r="R23" s="64">
        <f t="shared" si="3"/>
        <v>0</v>
      </c>
      <c r="S23" s="64"/>
      <c r="T23" s="128"/>
      <c r="U23" s="64">
        <f t="shared" si="4"/>
        <v>0</v>
      </c>
      <c r="V23" s="64"/>
      <c r="W23" s="128"/>
      <c r="X23" s="64">
        <f t="shared" si="5"/>
        <v>0</v>
      </c>
      <c r="Y23" s="66"/>
      <c r="Z23" s="130"/>
      <c r="AA23" s="66">
        <f t="shared" si="6"/>
        <v>0</v>
      </c>
      <c r="AB23" s="66"/>
      <c r="AC23" s="130"/>
      <c r="AD23" s="66">
        <f t="shared" si="7"/>
        <v>0</v>
      </c>
      <c r="AE23" s="64"/>
      <c r="AF23" s="128"/>
      <c r="AG23" s="64">
        <f t="shared" si="8"/>
        <v>0</v>
      </c>
      <c r="AH23" s="64"/>
      <c r="AI23" s="128"/>
      <c r="AJ23" s="64">
        <f t="shared" si="9"/>
        <v>0</v>
      </c>
      <c r="AK23" s="64">
        <f t="shared" si="0"/>
        <v>0</v>
      </c>
      <c r="AL23" s="64">
        <f t="shared" si="1"/>
        <v>0</v>
      </c>
      <c r="AM23" s="64">
        <f t="shared" si="10"/>
        <v>0</v>
      </c>
    </row>
    <row r="24" spans="1:39" s="69" customFormat="1" ht="30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59" t="s">
        <v>559</v>
      </c>
      <c r="J24" s="94" t="s">
        <v>616</v>
      </c>
      <c r="K24" s="94" t="s">
        <v>826</v>
      </c>
      <c r="L24" s="104" t="s">
        <v>767</v>
      </c>
      <c r="M24" s="63">
        <v>1</v>
      </c>
      <c r="N24" s="128"/>
      <c r="O24" s="64">
        <f t="shared" si="2"/>
        <v>1</v>
      </c>
      <c r="P24" s="87"/>
      <c r="Q24" s="143"/>
      <c r="R24" s="64">
        <f t="shared" si="3"/>
        <v>0</v>
      </c>
      <c r="S24" s="64"/>
      <c r="T24" s="128"/>
      <c r="U24" s="64">
        <f t="shared" si="4"/>
        <v>0</v>
      </c>
      <c r="V24" s="64"/>
      <c r="W24" s="128"/>
      <c r="X24" s="64">
        <f t="shared" si="5"/>
        <v>0</v>
      </c>
      <c r="Y24" s="66"/>
      <c r="Z24" s="130"/>
      <c r="AA24" s="66">
        <f t="shared" si="6"/>
        <v>0</v>
      </c>
      <c r="AB24" s="66"/>
      <c r="AC24" s="130"/>
      <c r="AD24" s="66">
        <f t="shared" si="7"/>
        <v>0</v>
      </c>
      <c r="AE24" s="64"/>
      <c r="AF24" s="128"/>
      <c r="AG24" s="64">
        <f t="shared" si="8"/>
        <v>0</v>
      </c>
      <c r="AH24" s="64"/>
      <c r="AI24" s="128"/>
      <c r="AJ24" s="64">
        <f t="shared" si="9"/>
        <v>0</v>
      </c>
      <c r="AK24" s="64">
        <f t="shared" si="0"/>
        <v>1</v>
      </c>
      <c r="AL24" s="64">
        <f t="shared" si="1"/>
        <v>0</v>
      </c>
      <c r="AM24" s="64">
        <f t="shared" si="10"/>
        <v>1</v>
      </c>
    </row>
    <row r="25" spans="1:39" s="69" customFormat="1" ht="30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560</v>
      </c>
      <c r="J25" s="94" t="s">
        <v>685</v>
      </c>
      <c r="K25" s="94" t="s">
        <v>827</v>
      </c>
      <c r="L25" s="104" t="s">
        <v>767</v>
      </c>
      <c r="M25" s="63">
        <v>1</v>
      </c>
      <c r="N25" s="128">
        <v>1</v>
      </c>
      <c r="O25" s="64">
        <f t="shared" si="2"/>
        <v>2</v>
      </c>
      <c r="P25" s="64"/>
      <c r="Q25" s="128"/>
      <c r="R25" s="64">
        <f t="shared" si="3"/>
        <v>0</v>
      </c>
      <c r="S25" s="64"/>
      <c r="T25" s="128"/>
      <c r="U25" s="64">
        <f t="shared" si="4"/>
        <v>0</v>
      </c>
      <c r="V25" s="64"/>
      <c r="W25" s="128"/>
      <c r="X25" s="64">
        <f t="shared" si="5"/>
        <v>0</v>
      </c>
      <c r="Y25" s="66"/>
      <c r="Z25" s="130"/>
      <c r="AA25" s="66">
        <f t="shared" si="6"/>
        <v>0</v>
      </c>
      <c r="AB25" s="66"/>
      <c r="AC25" s="130"/>
      <c r="AD25" s="66">
        <f t="shared" si="7"/>
        <v>0</v>
      </c>
      <c r="AE25" s="63"/>
      <c r="AF25" s="128"/>
      <c r="AG25" s="64">
        <f t="shared" si="8"/>
        <v>0</v>
      </c>
      <c r="AH25" s="64"/>
      <c r="AI25" s="128"/>
      <c r="AJ25" s="64">
        <f t="shared" si="9"/>
        <v>0</v>
      </c>
      <c r="AK25" s="64">
        <f t="shared" si="0"/>
        <v>1</v>
      </c>
      <c r="AL25" s="64">
        <f t="shared" si="1"/>
        <v>1</v>
      </c>
      <c r="AM25" s="64">
        <f t="shared" si="10"/>
        <v>2</v>
      </c>
    </row>
    <row r="26" spans="1:39" s="69" customFormat="1" ht="52.5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561</v>
      </c>
      <c r="J26" s="96" t="s">
        <v>610</v>
      </c>
      <c r="K26" s="96" t="s">
        <v>828</v>
      </c>
      <c r="L26" s="104" t="s">
        <v>3</v>
      </c>
      <c r="M26" s="63">
        <v>1</v>
      </c>
      <c r="N26" s="128"/>
      <c r="O26" s="64">
        <f t="shared" si="2"/>
        <v>1</v>
      </c>
      <c r="P26" s="64"/>
      <c r="Q26" s="128"/>
      <c r="R26" s="64">
        <f t="shared" si="3"/>
        <v>0</v>
      </c>
      <c r="S26" s="63">
        <v>1</v>
      </c>
      <c r="T26" s="128"/>
      <c r="U26" s="64">
        <f t="shared" si="4"/>
        <v>1</v>
      </c>
      <c r="V26" s="64"/>
      <c r="W26" s="128"/>
      <c r="X26" s="64">
        <f t="shared" si="5"/>
        <v>0</v>
      </c>
      <c r="Y26" s="66"/>
      <c r="Z26" s="130"/>
      <c r="AA26" s="66">
        <f t="shared" si="6"/>
        <v>0</v>
      </c>
      <c r="AB26" s="66"/>
      <c r="AC26" s="130"/>
      <c r="AD26" s="66">
        <f t="shared" si="7"/>
        <v>0</v>
      </c>
      <c r="AE26" s="64"/>
      <c r="AF26" s="128"/>
      <c r="AG26" s="64">
        <f t="shared" si="8"/>
        <v>0</v>
      </c>
      <c r="AH26" s="64"/>
      <c r="AI26" s="128"/>
      <c r="AJ26" s="64">
        <f t="shared" si="9"/>
        <v>0</v>
      </c>
      <c r="AK26" s="64">
        <f t="shared" si="0"/>
        <v>2</v>
      </c>
      <c r="AL26" s="64">
        <f t="shared" si="1"/>
        <v>0</v>
      </c>
      <c r="AM26" s="64">
        <f t="shared" si="10"/>
        <v>2</v>
      </c>
    </row>
    <row r="27" spans="1:39" s="69" customFormat="1" ht="55.5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59" t="s">
        <v>359</v>
      </c>
      <c r="J27" s="94" t="s">
        <v>601</v>
      </c>
      <c r="K27" s="94" t="s">
        <v>829</v>
      </c>
      <c r="L27" s="104" t="s">
        <v>767</v>
      </c>
      <c r="M27" s="64"/>
      <c r="N27" s="128"/>
      <c r="O27" s="64">
        <f t="shared" si="2"/>
        <v>0</v>
      </c>
      <c r="P27" s="64"/>
      <c r="Q27" s="128"/>
      <c r="R27" s="64">
        <f t="shared" si="3"/>
        <v>0</v>
      </c>
      <c r="S27" s="64"/>
      <c r="T27" s="128"/>
      <c r="U27" s="64">
        <f t="shared" si="4"/>
        <v>0</v>
      </c>
      <c r="V27" s="63">
        <v>1</v>
      </c>
      <c r="W27" s="128"/>
      <c r="X27" s="64">
        <f t="shared" si="5"/>
        <v>1</v>
      </c>
      <c r="Y27" s="66"/>
      <c r="Z27" s="130"/>
      <c r="AA27" s="66">
        <f t="shared" si="6"/>
        <v>0</v>
      </c>
      <c r="AB27" s="66"/>
      <c r="AC27" s="130"/>
      <c r="AD27" s="66">
        <f t="shared" si="7"/>
        <v>0</v>
      </c>
      <c r="AE27" s="63"/>
      <c r="AF27" s="128"/>
      <c r="AG27" s="64">
        <f t="shared" si="8"/>
        <v>0</v>
      </c>
      <c r="AH27" s="64"/>
      <c r="AI27" s="128"/>
      <c r="AJ27" s="64">
        <f t="shared" si="9"/>
        <v>0</v>
      </c>
      <c r="AK27" s="64">
        <f t="shared" si="0"/>
        <v>1</v>
      </c>
      <c r="AL27" s="64">
        <f t="shared" si="1"/>
        <v>0</v>
      </c>
      <c r="AM27" s="64">
        <f t="shared" si="10"/>
        <v>1</v>
      </c>
    </row>
    <row r="28" spans="1:39" s="69" customFormat="1" ht="30" customHeight="1" thickBot="1">
      <c r="A28" s="59" t="e">
        <f>CONCATENATE(I28,#REF!)</f>
        <v>#REF!</v>
      </c>
      <c r="B28" s="59" t="e">
        <f>CONCATENATE($I28,#REF!)</f>
        <v>#REF!</v>
      </c>
      <c r="C28" s="59" t="e">
        <f>CONCATENATE($I28,#REF!)</f>
        <v>#REF!</v>
      </c>
      <c r="D28" s="59" t="e">
        <f>CONCATENATE($I28,#REF!)</f>
        <v>#REF!</v>
      </c>
      <c r="E28" s="59" t="e">
        <f>CONCATENATE($I28,#REF!)</f>
        <v>#REF!</v>
      </c>
      <c r="F28" s="59" t="e">
        <f>CONCATENATE($I28,#REF!)</f>
        <v>#REF!</v>
      </c>
      <c r="G28" s="59" t="e">
        <f>CONCATENATE($I28,#REF!)</f>
        <v>#REF!</v>
      </c>
      <c r="H28" s="59" t="e">
        <f>CONCATENATE($I28,#REF!)</f>
        <v>#REF!</v>
      </c>
      <c r="I28" s="59" t="s">
        <v>590</v>
      </c>
      <c r="J28" s="94" t="s">
        <v>587</v>
      </c>
      <c r="K28" s="94" t="s">
        <v>612</v>
      </c>
      <c r="L28" s="104" t="s">
        <v>146</v>
      </c>
      <c r="M28" s="64"/>
      <c r="N28" s="128"/>
      <c r="O28" s="64">
        <f t="shared" si="2"/>
        <v>0</v>
      </c>
      <c r="P28" s="64"/>
      <c r="Q28" s="128"/>
      <c r="R28" s="64">
        <f t="shared" si="3"/>
        <v>0</v>
      </c>
      <c r="S28" s="64">
        <f>1+1</f>
        <v>2</v>
      </c>
      <c r="T28" s="128"/>
      <c r="U28" s="64">
        <f t="shared" si="4"/>
        <v>2</v>
      </c>
      <c r="V28" s="64"/>
      <c r="W28" s="128"/>
      <c r="X28" s="64">
        <f t="shared" si="5"/>
        <v>0</v>
      </c>
      <c r="Y28" s="100">
        <v>1</v>
      </c>
      <c r="Z28" s="130"/>
      <c r="AA28" s="66">
        <f t="shared" si="6"/>
        <v>1</v>
      </c>
      <c r="AB28" s="66"/>
      <c r="AC28" s="130"/>
      <c r="AD28" s="66">
        <f t="shared" si="7"/>
        <v>0</v>
      </c>
      <c r="AE28" s="63"/>
      <c r="AF28" s="128"/>
      <c r="AG28" s="64">
        <f t="shared" si="8"/>
        <v>0</v>
      </c>
      <c r="AH28" s="64"/>
      <c r="AI28" s="128"/>
      <c r="AJ28" s="64">
        <f t="shared" si="9"/>
        <v>0</v>
      </c>
      <c r="AK28" s="64">
        <f aca="true" t="shared" si="11" ref="AK28:AK35">M28+P28+S28+V28+Y28+AB28+AE28+AH28</f>
        <v>3</v>
      </c>
      <c r="AL28" s="64">
        <f aca="true" t="shared" si="12" ref="AL28:AL35">N28+Q28+T28+W28+Z28+AC28+AF28+AI28</f>
        <v>0</v>
      </c>
      <c r="AM28" s="64">
        <f t="shared" si="10"/>
        <v>3</v>
      </c>
    </row>
    <row r="29" spans="1:39" s="69" customFormat="1" ht="30" customHeight="1" thickBot="1">
      <c r="A29" s="59" t="e">
        <f>CONCATENATE(I29,#REF!)</f>
        <v>#REF!</v>
      </c>
      <c r="B29" s="59" t="e">
        <f>CONCATENATE($I29,#REF!)</f>
        <v>#REF!</v>
      </c>
      <c r="C29" s="59" t="e">
        <f>CONCATENATE($I29,#REF!)</f>
        <v>#REF!</v>
      </c>
      <c r="D29" s="59" t="e">
        <f>CONCATENATE($I29,#REF!)</f>
        <v>#REF!</v>
      </c>
      <c r="E29" s="59" t="e">
        <f>CONCATENATE($I29,#REF!)</f>
        <v>#REF!</v>
      </c>
      <c r="F29" s="59" t="e">
        <f>CONCATENATE($I29,#REF!)</f>
        <v>#REF!</v>
      </c>
      <c r="G29" s="59" t="e">
        <f>CONCATENATE($I29,#REF!)</f>
        <v>#REF!</v>
      </c>
      <c r="H29" s="59" t="e">
        <f>CONCATENATE($I29,#REF!)</f>
        <v>#REF!</v>
      </c>
      <c r="I29" s="59" t="s">
        <v>595</v>
      </c>
      <c r="J29" s="94" t="s">
        <v>676</v>
      </c>
      <c r="K29" s="94" t="s">
        <v>605</v>
      </c>
      <c r="L29" s="104" t="s">
        <v>146</v>
      </c>
      <c r="M29" s="64"/>
      <c r="N29" s="128"/>
      <c r="O29" s="64">
        <f t="shared" si="2"/>
        <v>0</v>
      </c>
      <c r="P29" s="64"/>
      <c r="Q29" s="128"/>
      <c r="R29" s="64">
        <f t="shared" si="3"/>
        <v>0</v>
      </c>
      <c r="S29" s="64"/>
      <c r="T29" s="128"/>
      <c r="U29" s="64">
        <f t="shared" si="4"/>
        <v>0</v>
      </c>
      <c r="V29" s="64"/>
      <c r="W29" s="128"/>
      <c r="X29" s="64">
        <f t="shared" si="5"/>
        <v>0</v>
      </c>
      <c r="Y29" s="66"/>
      <c r="Z29" s="130"/>
      <c r="AA29" s="66">
        <f t="shared" si="6"/>
        <v>0</v>
      </c>
      <c r="AB29" s="66"/>
      <c r="AC29" s="130"/>
      <c r="AD29" s="66">
        <f t="shared" si="7"/>
        <v>0</v>
      </c>
      <c r="AE29" s="64"/>
      <c r="AF29" s="128"/>
      <c r="AG29" s="64">
        <f t="shared" si="8"/>
        <v>0</v>
      </c>
      <c r="AH29" s="64"/>
      <c r="AI29" s="128"/>
      <c r="AJ29" s="64">
        <f t="shared" si="9"/>
        <v>0</v>
      </c>
      <c r="AK29" s="64">
        <f t="shared" si="11"/>
        <v>0</v>
      </c>
      <c r="AL29" s="64">
        <f t="shared" si="12"/>
        <v>0</v>
      </c>
      <c r="AM29" s="64">
        <f t="shared" si="10"/>
        <v>0</v>
      </c>
    </row>
    <row r="30" spans="1:39" s="69" customFormat="1" ht="30" customHeight="1" thickBot="1">
      <c r="A30" s="59" t="e">
        <f>CONCATENATE(I30,#REF!)</f>
        <v>#REF!</v>
      </c>
      <c r="B30" s="59" t="e">
        <f>CONCATENATE($I30,#REF!)</f>
        <v>#REF!</v>
      </c>
      <c r="C30" s="59" t="e">
        <f>CONCATENATE($I30,#REF!)</f>
        <v>#REF!</v>
      </c>
      <c r="D30" s="59" t="e">
        <f>CONCATENATE($I30,#REF!)</f>
        <v>#REF!</v>
      </c>
      <c r="E30" s="59" t="e">
        <f>CONCATENATE($I30,#REF!)</f>
        <v>#REF!</v>
      </c>
      <c r="F30" s="59" t="e">
        <f>CONCATENATE($I30,#REF!)</f>
        <v>#REF!</v>
      </c>
      <c r="G30" s="59" t="e">
        <f>CONCATENATE($I30,#REF!)</f>
        <v>#REF!</v>
      </c>
      <c r="H30" s="59" t="e">
        <f>CONCATENATE($I30,#REF!)</f>
        <v>#REF!</v>
      </c>
      <c r="I30" s="59" t="s">
        <v>593</v>
      </c>
      <c r="J30" s="94" t="s">
        <v>155</v>
      </c>
      <c r="K30" s="94" t="s">
        <v>603</v>
      </c>
      <c r="L30" s="104" t="s">
        <v>500</v>
      </c>
      <c r="M30" s="64"/>
      <c r="N30" s="128"/>
      <c r="O30" s="64">
        <f t="shared" si="2"/>
        <v>0</v>
      </c>
      <c r="P30" s="64"/>
      <c r="Q30" s="128"/>
      <c r="R30" s="64">
        <f t="shared" si="3"/>
        <v>0</v>
      </c>
      <c r="S30" s="64"/>
      <c r="T30" s="128"/>
      <c r="U30" s="64">
        <f t="shared" si="4"/>
        <v>0</v>
      </c>
      <c r="V30" s="64"/>
      <c r="W30" s="128"/>
      <c r="X30" s="64">
        <f t="shared" si="5"/>
        <v>0</v>
      </c>
      <c r="Y30" s="66"/>
      <c r="Z30" s="130"/>
      <c r="AA30" s="66">
        <f t="shared" si="6"/>
        <v>0</v>
      </c>
      <c r="AB30" s="66"/>
      <c r="AC30" s="130"/>
      <c r="AD30" s="66">
        <f t="shared" si="7"/>
        <v>0</v>
      </c>
      <c r="AE30" s="64"/>
      <c r="AF30" s="128"/>
      <c r="AG30" s="64">
        <f t="shared" si="8"/>
        <v>0</v>
      </c>
      <c r="AH30" s="64"/>
      <c r="AI30" s="128"/>
      <c r="AJ30" s="64">
        <f t="shared" si="9"/>
        <v>0</v>
      </c>
      <c r="AK30" s="64">
        <f t="shared" si="11"/>
        <v>0</v>
      </c>
      <c r="AL30" s="64">
        <f t="shared" si="12"/>
        <v>0</v>
      </c>
      <c r="AM30" s="64">
        <f t="shared" si="10"/>
        <v>0</v>
      </c>
    </row>
    <row r="31" spans="1:39" s="69" customFormat="1" ht="30" customHeight="1" thickBot="1">
      <c r="A31" s="59" t="e">
        <f>CONCATENATE(I31,#REF!)</f>
        <v>#REF!</v>
      </c>
      <c r="B31" s="59" t="e">
        <f>CONCATENATE($I31,#REF!)</f>
        <v>#REF!</v>
      </c>
      <c r="C31" s="59" t="e">
        <f>CONCATENATE($I31,#REF!)</f>
        <v>#REF!</v>
      </c>
      <c r="D31" s="59" t="e">
        <f>CONCATENATE($I31,#REF!)</f>
        <v>#REF!</v>
      </c>
      <c r="E31" s="59" t="e">
        <f>CONCATENATE($I31,#REF!)</f>
        <v>#REF!</v>
      </c>
      <c r="F31" s="59" t="e">
        <f>CONCATENATE($I31,#REF!)</f>
        <v>#REF!</v>
      </c>
      <c r="G31" s="59" t="e">
        <f>CONCATENATE($I31,#REF!)</f>
        <v>#REF!</v>
      </c>
      <c r="H31" s="59" t="e">
        <f>CONCATENATE($I31,#REF!)</f>
        <v>#REF!</v>
      </c>
      <c r="I31" s="59" t="s">
        <v>588</v>
      </c>
      <c r="J31" s="94" t="s">
        <v>608</v>
      </c>
      <c r="K31" s="94" t="s">
        <v>736</v>
      </c>
      <c r="L31" s="104" t="s">
        <v>147</v>
      </c>
      <c r="M31" s="64"/>
      <c r="N31" s="128"/>
      <c r="O31" s="64">
        <f t="shared" si="2"/>
        <v>0</v>
      </c>
      <c r="P31" s="63">
        <v>1</v>
      </c>
      <c r="Q31" s="128"/>
      <c r="R31" s="64">
        <f t="shared" si="3"/>
        <v>1</v>
      </c>
      <c r="S31" s="64"/>
      <c r="T31" s="128"/>
      <c r="U31" s="64">
        <f t="shared" si="4"/>
        <v>0</v>
      </c>
      <c r="V31" s="64"/>
      <c r="W31" s="128"/>
      <c r="X31" s="64">
        <f t="shared" si="5"/>
        <v>0</v>
      </c>
      <c r="Y31" s="66"/>
      <c r="Z31" s="130"/>
      <c r="AA31" s="66">
        <f t="shared" si="6"/>
        <v>0</v>
      </c>
      <c r="AB31" s="66"/>
      <c r="AC31" s="130"/>
      <c r="AD31" s="66">
        <f t="shared" si="7"/>
        <v>0</v>
      </c>
      <c r="AE31" s="64"/>
      <c r="AF31" s="128"/>
      <c r="AG31" s="64">
        <f t="shared" si="8"/>
        <v>0</v>
      </c>
      <c r="AH31" s="64"/>
      <c r="AI31" s="128"/>
      <c r="AJ31" s="64">
        <f t="shared" si="9"/>
        <v>0</v>
      </c>
      <c r="AK31" s="64">
        <f t="shared" si="11"/>
        <v>1</v>
      </c>
      <c r="AL31" s="64">
        <f t="shared" si="12"/>
        <v>0</v>
      </c>
      <c r="AM31" s="64">
        <f t="shared" si="10"/>
        <v>1</v>
      </c>
    </row>
    <row r="32" spans="1:39" s="69" customFormat="1" ht="54" customHeight="1" thickBot="1">
      <c r="A32" s="59" t="e">
        <f>CONCATENATE(I32,#REF!)</f>
        <v>#REF!</v>
      </c>
      <c r="B32" s="59" t="e">
        <f>CONCATENATE($I32,#REF!)</f>
        <v>#REF!</v>
      </c>
      <c r="C32" s="59" t="e">
        <f>CONCATENATE($I32,#REF!)</f>
        <v>#REF!</v>
      </c>
      <c r="D32" s="59" t="e">
        <f>CONCATENATE($I32,#REF!)</f>
        <v>#REF!</v>
      </c>
      <c r="E32" s="59" t="e">
        <f>CONCATENATE($I32,#REF!)</f>
        <v>#REF!</v>
      </c>
      <c r="F32" s="59" t="e">
        <f>CONCATENATE($I32,#REF!)</f>
        <v>#REF!</v>
      </c>
      <c r="G32" s="59" t="e">
        <f>CONCATENATE($I32,#REF!)</f>
        <v>#REF!</v>
      </c>
      <c r="H32" s="59" t="e">
        <f>CONCATENATE($I32,#REF!)</f>
        <v>#REF!</v>
      </c>
      <c r="I32" s="59" t="s">
        <v>589</v>
      </c>
      <c r="J32" s="94" t="s">
        <v>608</v>
      </c>
      <c r="K32" s="94" t="s">
        <v>614</v>
      </c>
      <c r="L32" s="104" t="s">
        <v>147</v>
      </c>
      <c r="M32" s="64"/>
      <c r="N32" s="128"/>
      <c r="O32" s="64">
        <f t="shared" si="2"/>
        <v>0</v>
      </c>
      <c r="P32" s="64"/>
      <c r="Q32" s="128"/>
      <c r="R32" s="64">
        <f t="shared" si="3"/>
        <v>0</v>
      </c>
      <c r="S32" s="64"/>
      <c r="T32" s="128"/>
      <c r="U32" s="64">
        <f t="shared" si="4"/>
        <v>0</v>
      </c>
      <c r="V32" s="64"/>
      <c r="W32" s="128"/>
      <c r="X32" s="64">
        <f t="shared" si="5"/>
        <v>0</v>
      </c>
      <c r="Y32" s="66"/>
      <c r="Z32" s="130"/>
      <c r="AA32" s="66">
        <f t="shared" si="6"/>
        <v>0</v>
      </c>
      <c r="AB32" s="66"/>
      <c r="AC32" s="130"/>
      <c r="AD32" s="66">
        <f t="shared" si="7"/>
        <v>0</v>
      </c>
      <c r="AE32" s="64"/>
      <c r="AF32" s="128"/>
      <c r="AG32" s="64">
        <f t="shared" si="8"/>
        <v>0</v>
      </c>
      <c r="AH32" s="63">
        <v>1</v>
      </c>
      <c r="AI32" s="128"/>
      <c r="AJ32" s="64">
        <f t="shared" si="9"/>
        <v>1</v>
      </c>
      <c r="AK32" s="64">
        <f t="shared" si="11"/>
        <v>1</v>
      </c>
      <c r="AL32" s="64">
        <f t="shared" si="12"/>
        <v>0</v>
      </c>
      <c r="AM32" s="64">
        <f t="shared" si="10"/>
        <v>1</v>
      </c>
    </row>
    <row r="33" spans="1:39" s="69" customFormat="1" ht="50.25" customHeight="1" thickBot="1">
      <c r="A33" s="59" t="e">
        <f>CONCATENATE(I33,#REF!)</f>
        <v>#REF!</v>
      </c>
      <c r="B33" s="59" t="e">
        <f>CONCATENATE($I33,#REF!)</f>
        <v>#REF!</v>
      </c>
      <c r="C33" s="59" t="e">
        <f>CONCATENATE($I33,#REF!)</f>
        <v>#REF!</v>
      </c>
      <c r="D33" s="59" t="e">
        <f>CONCATENATE($I33,#REF!)</f>
        <v>#REF!</v>
      </c>
      <c r="E33" s="59" t="e">
        <f>CONCATENATE($I33,#REF!)</f>
        <v>#REF!</v>
      </c>
      <c r="F33" s="59" t="e">
        <f>CONCATENATE($I33,#REF!)</f>
        <v>#REF!</v>
      </c>
      <c r="G33" s="59" t="e">
        <f>CONCATENATE($I33,#REF!)</f>
        <v>#REF!</v>
      </c>
      <c r="H33" s="59" t="e">
        <f>CONCATENATE($I33,#REF!)</f>
        <v>#REF!</v>
      </c>
      <c r="I33" s="59" t="s">
        <v>596</v>
      </c>
      <c r="J33" s="94" t="s">
        <v>587</v>
      </c>
      <c r="K33" s="94" t="s">
        <v>618</v>
      </c>
      <c r="L33" s="104" t="s">
        <v>147</v>
      </c>
      <c r="M33" s="64"/>
      <c r="N33" s="128"/>
      <c r="O33" s="64">
        <f t="shared" si="2"/>
        <v>0</v>
      </c>
      <c r="P33" s="64"/>
      <c r="Q33" s="128"/>
      <c r="R33" s="64">
        <f t="shared" si="3"/>
        <v>0</v>
      </c>
      <c r="S33" s="64"/>
      <c r="T33" s="128"/>
      <c r="U33" s="64">
        <f t="shared" si="4"/>
        <v>0</v>
      </c>
      <c r="V33" s="64"/>
      <c r="W33" s="128"/>
      <c r="X33" s="64">
        <f t="shared" si="5"/>
        <v>0</v>
      </c>
      <c r="Y33" s="66"/>
      <c r="Z33" s="130"/>
      <c r="AA33" s="66">
        <f t="shared" si="6"/>
        <v>0</v>
      </c>
      <c r="AB33" s="66"/>
      <c r="AC33" s="130"/>
      <c r="AD33" s="66">
        <f t="shared" si="7"/>
        <v>0</v>
      </c>
      <c r="AE33" s="64"/>
      <c r="AF33" s="128"/>
      <c r="AG33" s="64">
        <f t="shared" si="8"/>
        <v>0</v>
      </c>
      <c r="AH33" s="64"/>
      <c r="AI33" s="128"/>
      <c r="AJ33" s="64">
        <f t="shared" si="9"/>
        <v>0</v>
      </c>
      <c r="AK33" s="64">
        <f t="shared" si="11"/>
        <v>0</v>
      </c>
      <c r="AL33" s="64">
        <f t="shared" si="12"/>
        <v>0</v>
      </c>
      <c r="AM33" s="64">
        <f t="shared" si="10"/>
        <v>0</v>
      </c>
    </row>
    <row r="34" spans="1:39" s="69" customFormat="1" ht="30" customHeight="1" thickBot="1">
      <c r="A34" s="59" t="e">
        <f>CONCATENATE(I34,#REF!)</f>
        <v>#REF!</v>
      </c>
      <c r="B34" s="59" t="e">
        <f>CONCATENATE($I34,#REF!)</f>
        <v>#REF!</v>
      </c>
      <c r="C34" s="59" t="e">
        <f>CONCATENATE($I34,#REF!)</f>
        <v>#REF!</v>
      </c>
      <c r="D34" s="59" t="e">
        <f>CONCATENATE($I34,#REF!)</f>
        <v>#REF!</v>
      </c>
      <c r="E34" s="59" t="e">
        <f>CONCATENATE($I34,#REF!)</f>
        <v>#REF!</v>
      </c>
      <c r="F34" s="59" t="e">
        <f>CONCATENATE($I34,#REF!)</f>
        <v>#REF!</v>
      </c>
      <c r="G34" s="59" t="e">
        <f>CONCATENATE($I34,#REF!)</f>
        <v>#REF!</v>
      </c>
      <c r="H34" s="59" t="e">
        <f>CONCATENATE($I34,#REF!)</f>
        <v>#REF!</v>
      </c>
      <c r="I34" s="59" t="s">
        <v>594</v>
      </c>
      <c r="J34" s="94" t="s">
        <v>604</v>
      </c>
      <c r="K34" s="94" t="s">
        <v>603</v>
      </c>
      <c r="L34" s="104" t="s">
        <v>147</v>
      </c>
      <c r="M34" s="64"/>
      <c r="N34" s="128"/>
      <c r="O34" s="64">
        <f t="shared" si="2"/>
        <v>0</v>
      </c>
      <c r="P34" s="64">
        <f>1+4</f>
        <v>5</v>
      </c>
      <c r="Q34" s="128"/>
      <c r="R34" s="64">
        <f t="shared" si="3"/>
        <v>5</v>
      </c>
      <c r="S34" s="63">
        <v>1</v>
      </c>
      <c r="T34" s="128"/>
      <c r="U34" s="64">
        <f t="shared" si="4"/>
        <v>1</v>
      </c>
      <c r="V34" s="64"/>
      <c r="W34" s="128"/>
      <c r="X34" s="64">
        <f t="shared" si="5"/>
        <v>0</v>
      </c>
      <c r="Y34" s="66"/>
      <c r="Z34" s="130"/>
      <c r="AA34" s="66">
        <f t="shared" si="6"/>
        <v>0</v>
      </c>
      <c r="AB34" s="66"/>
      <c r="AC34" s="130"/>
      <c r="AD34" s="66">
        <f t="shared" si="7"/>
        <v>0</v>
      </c>
      <c r="AE34" s="64"/>
      <c r="AF34" s="128"/>
      <c r="AG34" s="64">
        <f t="shared" si="8"/>
        <v>0</v>
      </c>
      <c r="AH34" s="63">
        <v>1</v>
      </c>
      <c r="AI34" s="128"/>
      <c r="AJ34" s="64">
        <f t="shared" si="9"/>
        <v>1</v>
      </c>
      <c r="AK34" s="64">
        <f t="shared" si="11"/>
        <v>7</v>
      </c>
      <c r="AL34" s="64">
        <f t="shared" si="12"/>
        <v>0</v>
      </c>
      <c r="AM34" s="64">
        <f t="shared" si="10"/>
        <v>7</v>
      </c>
    </row>
    <row r="35" spans="1:39" s="69" customFormat="1" ht="30" customHeight="1" thickBot="1">
      <c r="A35" s="59" t="e">
        <f>CONCATENATE(I35,#REF!)</f>
        <v>#REF!</v>
      </c>
      <c r="B35" s="59" t="e">
        <f>CONCATENATE($I35,#REF!)</f>
        <v>#REF!</v>
      </c>
      <c r="C35" s="59" t="e">
        <f>CONCATENATE($I35,#REF!)</f>
        <v>#REF!</v>
      </c>
      <c r="D35" s="59" t="e">
        <f>CONCATENATE($I35,#REF!)</f>
        <v>#REF!</v>
      </c>
      <c r="E35" s="59" t="e">
        <f>CONCATENATE($I35,#REF!)</f>
        <v>#REF!</v>
      </c>
      <c r="F35" s="59" t="e">
        <f>CONCATENATE($I35,#REF!)</f>
        <v>#REF!</v>
      </c>
      <c r="G35" s="59" t="e">
        <f>CONCATENATE($I35,#REF!)</f>
        <v>#REF!</v>
      </c>
      <c r="H35" s="59" t="e">
        <f>CONCATENATE($I35,#REF!)</f>
        <v>#REF!</v>
      </c>
      <c r="I35" s="59" t="s">
        <v>597</v>
      </c>
      <c r="J35" s="94" t="s">
        <v>617</v>
      </c>
      <c r="K35" s="94" t="s">
        <v>826</v>
      </c>
      <c r="L35" s="104" t="s">
        <v>147</v>
      </c>
      <c r="M35" s="64"/>
      <c r="N35" s="128"/>
      <c r="O35" s="64">
        <f t="shared" si="2"/>
        <v>0</v>
      </c>
      <c r="P35" s="64"/>
      <c r="Q35" s="128"/>
      <c r="R35" s="64">
        <f t="shared" si="3"/>
        <v>0</v>
      </c>
      <c r="S35" s="71">
        <v>1</v>
      </c>
      <c r="T35" s="128"/>
      <c r="U35" s="64">
        <f t="shared" si="4"/>
        <v>1</v>
      </c>
      <c r="V35" s="64"/>
      <c r="W35" s="128"/>
      <c r="X35" s="64">
        <f t="shared" si="5"/>
        <v>0</v>
      </c>
      <c r="Y35" s="66"/>
      <c r="Z35" s="130"/>
      <c r="AA35" s="66">
        <f t="shared" si="6"/>
        <v>0</v>
      </c>
      <c r="AB35" s="66"/>
      <c r="AC35" s="130"/>
      <c r="AD35" s="66">
        <f t="shared" si="7"/>
        <v>0</v>
      </c>
      <c r="AE35" s="64"/>
      <c r="AF35" s="128"/>
      <c r="AG35" s="64">
        <f t="shared" si="8"/>
        <v>0</v>
      </c>
      <c r="AH35" s="64"/>
      <c r="AI35" s="128"/>
      <c r="AJ35" s="64">
        <f t="shared" si="9"/>
        <v>0</v>
      </c>
      <c r="AK35" s="64">
        <f t="shared" si="11"/>
        <v>1</v>
      </c>
      <c r="AL35" s="64">
        <f t="shared" si="12"/>
        <v>0</v>
      </c>
      <c r="AM35" s="64">
        <f t="shared" si="10"/>
        <v>1</v>
      </c>
    </row>
    <row r="36" spans="1:39" s="92" customFormat="1" ht="28.5" thickBot="1">
      <c r="A36" s="69"/>
      <c r="B36" s="69"/>
      <c r="C36" s="69"/>
      <c r="D36" s="69"/>
      <c r="E36" s="69"/>
      <c r="F36" s="69"/>
      <c r="G36" s="69"/>
      <c r="H36" s="69"/>
      <c r="J36" s="101"/>
      <c r="K36" s="76" t="s">
        <v>944</v>
      </c>
      <c r="L36" s="102"/>
      <c r="M36" s="78">
        <f aca="true" t="shared" si="13" ref="M36:AJ36">SUM(M8:M35)</f>
        <v>9</v>
      </c>
      <c r="N36" s="78">
        <f t="shared" si="13"/>
        <v>2</v>
      </c>
      <c r="O36" s="78">
        <f t="shared" si="13"/>
        <v>11</v>
      </c>
      <c r="P36" s="78">
        <f t="shared" si="13"/>
        <v>9</v>
      </c>
      <c r="Q36" s="78">
        <f t="shared" si="13"/>
        <v>0</v>
      </c>
      <c r="R36" s="78">
        <f t="shared" si="13"/>
        <v>9</v>
      </c>
      <c r="S36" s="78">
        <f t="shared" si="13"/>
        <v>8</v>
      </c>
      <c r="T36" s="78">
        <f t="shared" si="13"/>
        <v>0</v>
      </c>
      <c r="U36" s="78">
        <f t="shared" si="13"/>
        <v>8</v>
      </c>
      <c r="V36" s="78">
        <f t="shared" si="13"/>
        <v>2</v>
      </c>
      <c r="W36" s="78">
        <f t="shared" si="13"/>
        <v>0</v>
      </c>
      <c r="X36" s="78">
        <f t="shared" si="13"/>
        <v>2</v>
      </c>
      <c r="Y36" s="78">
        <f t="shared" si="13"/>
        <v>1</v>
      </c>
      <c r="Z36" s="78">
        <f t="shared" si="13"/>
        <v>0</v>
      </c>
      <c r="AA36" s="78">
        <f t="shared" si="13"/>
        <v>1</v>
      </c>
      <c r="AB36" s="78">
        <f t="shared" si="13"/>
        <v>0</v>
      </c>
      <c r="AC36" s="78">
        <f t="shared" si="13"/>
        <v>0</v>
      </c>
      <c r="AD36" s="78">
        <f t="shared" si="13"/>
        <v>0</v>
      </c>
      <c r="AE36" s="78">
        <f t="shared" si="13"/>
        <v>3</v>
      </c>
      <c r="AF36" s="78">
        <f t="shared" si="13"/>
        <v>0</v>
      </c>
      <c r="AG36" s="78">
        <f t="shared" si="13"/>
        <v>3</v>
      </c>
      <c r="AH36" s="78">
        <f t="shared" si="13"/>
        <v>3</v>
      </c>
      <c r="AI36" s="78">
        <f t="shared" si="13"/>
        <v>0</v>
      </c>
      <c r="AJ36" s="78">
        <f t="shared" si="13"/>
        <v>3</v>
      </c>
      <c r="AK36" s="78">
        <f>M36+P36+S36+V36+Y36+AE36+AH36</f>
        <v>35</v>
      </c>
      <c r="AL36" s="78">
        <f>N36+Q36+T36+W36+Z36+AF36+AI36</f>
        <v>2</v>
      </c>
      <c r="AM36" s="78">
        <f>O36+R36+U36+X36+AA36+AG36+AJ36</f>
        <v>37</v>
      </c>
    </row>
    <row r="37" spans="10:12" s="10" customFormat="1" ht="12.75">
      <c r="J37" s="13"/>
      <c r="K37" s="45"/>
      <c r="L37" s="14"/>
    </row>
    <row r="38" spans="10:12" s="10" customFormat="1" ht="19.5" thickBot="1">
      <c r="J38" s="13"/>
      <c r="K38" s="57" t="s">
        <v>941</v>
      </c>
      <c r="L38" s="14"/>
    </row>
    <row r="39" spans="10:51" s="10" customFormat="1" ht="358.5" customHeight="1" thickBot="1">
      <c r="J39" s="13"/>
      <c r="K39" s="58" t="s">
        <v>966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55" t="s">
        <v>972</v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</row>
  </sheetData>
  <sheetProtection/>
  <autoFilter ref="A7:O39"/>
  <mergeCells count="3">
    <mergeCell ref="O1:X1"/>
    <mergeCell ref="K2:L2"/>
    <mergeCell ref="L5:L7"/>
  </mergeCells>
  <printOptions horizontalCentered="1"/>
  <pageMargins left="0" right="0" top="0.5511811023622047" bottom="0.15748031496062992" header="0.1968503937007874" footer="0.15748031496062992"/>
  <pageSetup horizontalDpi="300" verticalDpi="300" orientation="landscape" paperSize="9" scale="50" r:id="rId3"/>
  <headerFooter alignWithMargins="0">
    <oddHeader>&amp;C&amp;"Arial,Grassetto Corsivo"&amp;24&amp;U&amp;A&amp;R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43"/>
  <sheetViews>
    <sheetView zoomScalePageLayoutView="0" workbookViewId="0" topLeftCell="K1">
      <selection activeCell="K8" sqref="K8"/>
    </sheetView>
  </sheetViews>
  <sheetFormatPr defaultColWidth="9.28125" defaultRowHeight="12.75"/>
  <cols>
    <col min="1" max="8" width="9.28125" style="10" hidden="1" customWidth="1"/>
    <col min="9" max="9" width="9.28125" style="3" hidden="1" customWidth="1"/>
    <col min="10" max="10" width="9.28125" style="1" hidden="1" customWidth="1"/>
    <col min="11" max="11" width="48.7109375" style="1" customWidth="1"/>
    <col min="12" max="12" width="23.28125" style="2" customWidth="1"/>
    <col min="13" max="13" width="14.421875" style="10" hidden="1" customWidth="1"/>
    <col min="14" max="14" width="14.28125" style="10" hidden="1" customWidth="1"/>
    <col min="15" max="15" width="17.28125" style="10" customWidth="1"/>
    <col min="16" max="17" width="14.140625" style="10" hidden="1" customWidth="1"/>
    <col min="18" max="18" width="17.7109375" style="10" customWidth="1"/>
    <col min="19" max="19" width="14.00390625" style="10" hidden="1" customWidth="1"/>
    <col min="20" max="20" width="13.8515625" style="10" hidden="1" customWidth="1"/>
    <col min="21" max="21" width="16.57421875" style="10" customWidth="1"/>
    <col min="22" max="22" width="0.13671875" style="10" hidden="1" customWidth="1"/>
    <col min="23" max="23" width="14.421875" style="10" hidden="1" customWidth="1"/>
    <col min="24" max="24" width="21.57421875" style="10" customWidth="1"/>
    <col min="25" max="25" width="16.140625" style="10" hidden="1" customWidth="1"/>
    <col min="26" max="26" width="14.00390625" style="10" hidden="1" customWidth="1"/>
    <col min="27" max="27" width="16.28125" style="10" customWidth="1"/>
    <col min="28" max="28" width="13.140625" style="10" hidden="1" customWidth="1"/>
    <col min="29" max="29" width="13.57421875" style="10" hidden="1" customWidth="1"/>
    <col min="30" max="30" width="17.140625" style="10" customWidth="1"/>
    <col min="31" max="31" width="11.8515625" style="10" hidden="1" customWidth="1"/>
    <col min="32" max="32" width="13.00390625" style="10" hidden="1" customWidth="1"/>
    <col min="33" max="33" width="17.57421875" style="10" customWidth="1"/>
    <col min="34" max="35" width="12.7109375" style="10" hidden="1" customWidth="1"/>
    <col min="36" max="36" width="17.57421875" style="10" customWidth="1"/>
    <col min="37" max="37" width="11.7109375" style="10" hidden="1" customWidth="1"/>
    <col min="38" max="38" width="12.421875" style="10" hidden="1" customWidth="1"/>
    <col min="39" max="39" width="17.7109375" style="10" customWidth="1"/>
    <col min="40" max="16384" width="9.28125" style="3" customWidth="1"/>
  </cols>
  <sheetData>
    <row r="1" spans="10:24" s="10" customFormat="1" ht="97.5" customHeight="1" thickBot="1">
      <c r="J1" s="13"/>
      <c r="K1" s="55" t="s">
        <v>967</v>
      </c>
      <c r="L1" s="14"/>
      <c r="M1" s="14"/>
      <c r="N1" s="14"/>
      <c r="O1" s="160" t="s">
        <v>945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28.5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12" s="10" customFormat="1" ht="21.75" customHeight="1">
      <c r="J3" s="27"/>
      <c r="K3" s="36" t="s">
        <v>323</v>
      </c>
      <c r="L3" s="49">
        <f>data!$A$1</f>
        <v>39828</v>
      </c>
    </row>
    <row r="4" spans="10:39" s="17" customFormat="1" ht="37.5" customHeight="1">
      <c r="J4" s="16"/>
      <c r="K4" s="42" t="s">
        <v>256</v>
      </c>
      <c r="L4" s="50" t="s">
        <v>620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0:39" s="19" customFormat="1" ht="24" customHeight="1" thickBot="1">
      <c r="J5" s="18"/>
      <c r="K5" s="43" t="s">
        <v>257</v>
      </c>
      <c r="L5" s="50" t="s">
        <v>746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80" customFormat="1" ht="54.75" customHeight="1" thickBot="1">
      <c r="A6" s="79"/>
      <c r="B6" s="79"/>
      <c r="C6" s="79"/>
      <c r="D6" s="79"/>
      <c r="E6" s="79"/>
      <c r="F6" s="79"/>
      <c r="G6" s="79"/>
      <c r="H6" s="79"/>
      <c r="J6" s="81" t="s">
        <v>150</v>
      </c>
      <c r="K6" s="81" t="s">
        <v>258</v>
      </c>
      <c r="L6" s="173" t="s">
        <v>259</v>
      </c>
      <c r="M6" s="82" t="s">
        <v>317</v>
      </c>
      <c r="N6" s="82" t="s">
        <v>317</v>
      </c>
      <c r="O6" s="82" t="s">
        <v>317</v>
      </c>
      <c r="P6" s="82" t="s">
        <v>321</v>
      </c>
      <c r="Q6" s="82" t="s">
        <v>321</v>
      </c>
      <c r="R6" s="82" t="s">
        <v>321</v>
      </c>
      <c r="S6" s="82" t="s">
        <v>316</v>
      </c>
      <c r="T6" s="82" t="s">
        <v>316</v>
      </c>
      <c r="U6" s="82" t="s">
        <v>316</v>
      </c>
      <c r="V6" s="82" t="s">
        <v>318</v>
      </c>
      <c r="W6" s="82" t="s">
        <v>318</v>
      </c>
      <c r="X6" s="82" t="s">
        <v>318</v>
      </c>
      <c r="Y6" s="82" t="s">
        <v>937</v>
      </c>
      <c r="Z6" s="82" t="s">
        <v>937</v>
      </c>
      <c r="AA6" s="82" t="s">
        <v>937</v>
      </c>
      <c r="AB6" s="82" t="s">
        <v>413</v>
      </c>
      <c r="AC6" s="82" t="s">
        <v>413</v>
      </c>
      <c r="AD6" s="82" t="s">
        <v>413</v>
      </c>
      <c r="AE6" s="82" t="s">
        <v>319</v>
      </c>
      <c r="AF6" s="82" t="s">
        <v>319</v>
      </c>
      <c r="AG6" s="82" t="s">
        <v>319</v>
      </c>
      <c r="AH6" s="82" t="s">
        <v>320</v>
      </c>
      <c r="AI6" s="82" t="s">
        <v>320</v>
      </c>
      <c r="AJ6" s="82" t="s">
        <v>320</v>
      </c>
      <c r="AK6" s="82" t="s">
        <v>191</v>
      </c>
      <c r="AL6" s="82" t="s">
        <v>191</v>
      </c>
      <c r="AM6" s="82" t="s">
        <v>191</v>
      </c>
    </row>
    <row r="7" spans="1:39" s="8" customFormat="1" ht="19.5" customHeight="1" thickBot="1">
      <c r="A7" s="23"/>
      <c r="B7" s="23"/>
      <c r="C7" s="23"/>
      <c r="D7" s="23"/>
      <c r="E7" s="23"/>
      <c r="F7" s="23"/>
      <c r="G7" s="23"/>
      <c r="H7" s="23"/>
      <c r="J7" s="22"/>
      <c r="K7" s="22"/>
      <c r="L7" s="174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s="84" customFormat="1" ht="48.75" customHeight="1" thickBot="1">
      <c r="A8" s="83"/>
      <c r="B8" s="83"/>
      <c r="C8" s="83"/>
      <c r="D8" s="83"/>
      <c r="E8" s="83"/>
      <c r="F8" s="83"/>
      <c r="G8" s="83"/>
      <c r="H8" s="83"/>
      <c r="J8" s="85"/>
      <c r="K8" s="85"/>
      <c r="L8" s="174"/>
      <c r="M8" s="86" t="s">
        <v>956</v>
      </c>
      <c r="N8" s="138" t="s">
        <v>957</v>
      </c>
      <c r="O8" s="86" t="s">
        <v>958</v>
      </c>
      <c r="P8" s="86" t="s">
        <v>956</v>
      </c>
      <c r="Q8" s="138" t="s">
        <v>957</v>
      </c>
      <c r="R8" s="86" t="s">
        <v>958</v>
      </c>
      <c r="S8" s="86" t="s">
        <v>956</v>
      </c>
      <c r="T8" s="138" t="s">
        <v>957</v>
      </c>
      <c r="U8" s="86" t="s">
        <v>958</v>
      </c>
      <c r="V8" s="86" t="s">
        <v>956</v>
      </c>
      <c r="W8" s="138" t="s">
        <v>957</v>
      </c>
      <c r="X8" s="86" t="s">
        <v>958</v>
      </c>
      <c r="Y8" s="86" t="s">
        <v>956</v>
      </c>
      <c r="Z8" s="138" t="s">
        <v>957</v>
      </c>
      <c r="AA8" s="86" t="s">
        <v>958</v>
      </c>
      <c r="AB8" s="86" t="s">
        <v>956</v>
      </c>
      <c r="AC8" s="138" t="s">
        <v>957</v>
      </c>
      <c r="AD8" s="86" t="s">
        <v>958</v>
      </c>
      <c r="AE8" s="86" t="s">
        <v>956</v>
      </c>
      <c r="AF8" s="138" t="s">
        <v>957</v>
      </c>
      <c r="AG8" s="86" t="s">
        <v>958</v>
      </c>
      <c r="AH8" s="86" t="s">
        <v>956</v>
      </c>
      <c r="AI8" s="138" t="s">
        <v>957</v>
      </c>
      <c r="AJ8" s="86" t="s">
        <v>958</v>
      </c>
      <c r="AK8" s="86" t="s">
        <v>956</v>
      </c>
      <c r="AL8" s="138" t="s">
        <v>957</v>
      </c>
      <c r="AM8" s="86" t="s">
        <v>958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642</v>
      </c>
      <c r="J9" s="61" t="s">
        <v>622</v>
      </c>
      <c r="K9" s="61" t="s">
        <v>746</v>
      </c>
      <c r="L9" s="62" t="s">
        <v>139</v>
      </c>
      <c r="M9" s="64"/>
      <c r="N9" s="128"/>
      <c r="O9" s="64">
        <f>SUM(M9:N9)</f>
        <v>0</v>
      </c>
      <c r="P9" s="64"/>
      <c r="Q9" s="128"/>
      <c r="R9" s="64">
        <f>SUM(P9:Q9)</f>
        <v>0</v>
      </c>
      <c r="S9" s="64"/>
      <c r="T9" s="128">
        <v>1</v>
      </c>
      <c r="U9" s="64">
        <f>SUM(S9:T9)</f>
        <v>1</v>
      </c>
      <c r="V9" s="64"/>
      <c r="W9" s="128"/>
      <c r="X9" s="64">
        <f>SUM(V9:W9)</f>
        <v>0</v>
      </c>
      <c r="Y9" s="66"/>
      <c r="Z9" s="130"/>
      <c r="AA9" s="66">
        <f>SUM(Y9:Z9)</f>
        <v>0</v>
      </c>
      <c r="AB9" s="66"/>
      <c r="AC9" s="130"/>
      <c r="AD9" s="66">
        <f>SUM(AB9:AC9)</f>
        <v>0</v>
      </c>
      <c r="AE9" s="64"/>
      <c r="AF9" s="128"/>
      <c r="AG9" s="64">
        <f>SUM(AE9:AF9)</f>
        <v>0</v>
      </c>
      <c r="AH9" s="64"/>
      <c r="AI9" s="128"/>
      <c r="AJ9" s="64">
        <f>SUM(AH9:AI9)</f>
        <v>0</v>
      </c>
      <c r="AK9" s="64">
        <f>M9+P9+S9+V9+Y9+AB9+AE9+AH9</f>
        <v>0</v>
      </c>
      <c r="AL9" s="64">
        <f>N9+Q9+T9+W9+Z9+AC9+AF9+AI9</f>
        <v>1</v>
      </c>
      <c r="AM9" s="64">
        <f>SUM(AK9:AL9)</f>
        <v>1</v>
      </c>
    </row>
    <row r="10" spans="1:39" s="59" customFormat="1" ht="30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59" t="s">
        <v>90</v>
      </c>
      <c r="J10" s="61" t="s">
        <v>686</v>
      </c>
      <c r="K10" s="61" t="s">
        <v>301</v>
      </c>
      <c r="L10" s="62" t="s">
        <v>767</v>
      </c>
      <c r="M10" s="64"/>
      <c r="N10" s="128"/>
      <c r="O10" s="64">
        <f aca="true" t="shared" si="0" ref="O10:O42">SUM(M10:N10)</f>
        <v>0</v>
      </c>
      <c r="P10" s="64"/>
      <c r="Q10" s="128"/>
      <c r="R10" s="64">
        <f aca="true" t="shared" si="1" ref="R10:R42">SUM(P10:Q10)</f>
        <v>0</v>
      </c>
      <c r="S10" s="64"/>
      <c r="T10" s="128"/>
      <c r="U10" s="64">
        <f aca="true" t="shared" si="2" ref="U10:U42">SUM(S10:T10)</f>
        <v>0</v>
      </c>
      <c r="V10" s="64"/>
      <c r="W10" s="128"/>
      <c r="X10" s="64">
        <f aca="true" t="shared" si="3" ref="X10:X42">SUM(V10:W10)</f>
        <v>0</v>
      </c>
      <c r="Y10" s="66"/>
      <c r="Z10" s="130"/>
      <c r="AA10" s="66">
        <f aca="true" t="shared" si="4" ref="AA10:AA42">SUM(Y10:Z10)</f>
        <v>0</v>
      </c>
      <c r="AB10" s="66"/>
      <c r="AC10" s="130"/>
      <c r="AD10" s="66">
        <f aca="true" t="shared" si="5" ref="AD10:AD42">SUM(AB10:AC10)</f>
        <v>0</v>
      </c>
      <c r="AE10" s="64"/>
      <c r="AF10" s="128"/>
      <c r="AG10" s="64">
        <f aca="true" t="shared" si="6" ref="AG10:AG42">SUM(AE10:AF10)</f>
        <v>0</v>
      </c>
      <c r="AH10" s="64"/>
      <c r="AI10" s="128"/>
      <c r="AJ10" s="64">
        <f aca="true" t="shared" si="7" ref="AJ10:AJ42">SUM(AH10:AI10)</f>
        <v>0</v>
      </c>
      <c r="AK10" s="64">
        <f aca="true" t="shared" si="8" ref="AK10:AK42">M10+P10+S10+V10+Y10+AB10+AE10+AH10</f>
        <v>0</v>
      </c>
      <c r="AL10" s="64">
        <f aca="true" t="shared" si="9" ref="AL10:AL42">N10+Q10+T10+W10+Z10+AC10+AF10+AI10</f>
        <v>0</v>
      </c>
      <c r="AM10" s="64">
        <f aca="true" t="shared" si="10" ref="AM10:AM42">SUM(AK10:AL10)</f>
        <v>0</v>
      </c>
    </row>
    <row r="11" spans="1:39" s="69" customFormat="1" ht="30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570</v>
      </c>
      <c r="J11" s="61" t="s">
        <v>632</v>
      </c>
      <c r="K11" s="61" t="s">
        <v>294</v>
      </c>
      <c r="L11" s="62" t="s">
        <v>767</v>
      </c>
      <c r="M11" s="64"/>
      <c r="N11" s="128"/>
      <c r="O11" s="64">
        <f t="shared" si="0"/>
        <v>0</v>
      </c>
      <c r="P11" s="64"/>
      <c r="Q11" s="128"/>
      <c r="R11" s="64">
        <f t="shared" si="1"/>
        <v>0</v>
      </c>
      <c r="S11" s="64"/>
      <c r="T11" s="128"/>
      <c r="U11" s="64">
        <f t="shared" si="2"/>
        <v>0</v>
      </c>
      <c r="V11" s="64"/>
      <c r="W11" s="128"/>
      <c r="X11" s="64">
        <f t="shared" si="3"/>
        <v>0</v>
      </c>
      <c r="Y11" s="66"/>
      <c r="Z11" s="130"/>
      <c r="AA11" s="66">
        <f t="shared" si="4"/>
        <v>0</v>
      </c>
      <c r="AB11" s="66"/>
      <c r="AC11" s="130"/>
      <c r="AD11" s="66">
        <f t="shared" si="5"/>
        <v>0</v>
      </c>
      <c r="AE11" s="64"/>
      <c r="AF11" s="128"/>
      <c r="AG11" s="64">
        <f t="shared" si="6"/>
        <v>0</v>
      </c>
      <c r="AH11" s="64"/>
      <c r="AI11" s="128"/>
      <c r="AJ11" s="64">
        <f t="shared" si="7"/>
        <v>0</v>
      </c>
      <c r="AK11" s="64">
        <f t="shared" si="8"/>
        <v>0</v>
      </c>
      <c r="AL11" s="64">
        <f t="shared" si="9"/>
        <v>0</v>
      </c>
      <c r="AM11" s="64">
        <f t="shared" si="10"/>
        <v>0</v>
      </c>
    </row>
    <row r="12" spans="1:39" s="69" customFormat="1" ht="30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59" t="s">
        <v>640</v>
      </c>
      <c r="J12" s="61" t="s">
        <v>632</v>
      </c>
      <c r="K12" s="61" t="s">
        <v>0</v>
      </c>
      <c r="L12" s="62" t="s">
        <v>341</v>
      </c>
      <c r="M12" s="64"/>
      <c r="N12" s="128"/>
      <c r="O12" s="64">
        <f t="shared" si="0"/>
        <v>0</v>
      </c>
      <c r="P12" s="64"/>
      <c r="Q12" s="128"/>
      <c r="R12" s="64">
        <f t="shared" si="1"/>
        <v>0</v>
      </c>
      <c r="S12" s="64"/>
      <c r="T12" s="128"/>
      <c r="U12" s="64">
        <f t="shared" si="2"/>
        <v>0</v>
      </c>
      <c r="V12" s="64"/>
      <c r="W12" s="128"/>
      <c r="X12" s="64">
        <f t="shared" si="3"/>
        <v>0</v>
      </c>
      <c r="Y12" s="66"/>
      <c r="Z12" s="130"/>
      <c r="AA12" s="66">
        <f t="shared" si="4"/>
        <v>0</v>
      </c>
      <c r="AB12" s="66"/>
      <c r="AC12" s="130"/>
      <c r="AD12" s="66">
        <f t="shared" si="5"/>
        <v>0</v>
      </c>
      <c r="AE12" s="64"/>
      <c r="AF12" s="128"/>
      <c r="AG12" s="64">
        <f t="shared" si="6"/>
        <v>0</v>
      </c>
      <c r="AH12" s="64"/>
      <c r="AI12" s="128"/>
      <c r="AJ12" s="64">
        <f t="shared" si="7"/>
        <v>0</v>
      </c>
      <c r="AK12" s="64">
        <f t="shared" si="8"/>
        <v>0</v>
      </c>
      <c r="AL12" s="64">
        <f t="shared" si="9"/>
        <v>0</v>
      </c>
      <c r="AM12" s="64">
        <f t="shared" si="10"/>
        <v>0</v>
      </c>
    </row>
    <row r="13" spans="1:39" s="105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59" t="s">
        <v>164</v>
      </c>
      <c r="J13" s="61" t="s">
        <v>689</v>
      </c>
      <c r="K13" s="96" t="s">
        <v>841</v>
      </c>
      <c r="L13" s="62" t="s">
        <v>767</v>
      </c>
      <c r="M13" s="64"/>
      <c r="N13" s="128">
        <v>1</v>
      </c>
      <c r="O13" s="64">
        <f t="shared" si="0"/>
        <v>1</v>
      </c>
      <c r="P13" s="64"/>
      <c r="Q13" s="128"/>
      <c r="R13" s="64">
        <f t="shared" si="1"/>
        <v>0</v>
      </c>
      <c r="S13" s="64"/>
      <c r="T13" s="128"/>
      <c r="U13" s="64">
        <f t="shared" si="2"/>
        <v>0</v>
      </c>
      <c r="V13" s="64"/>
      <c r="W13" s="128"/>
      <c r="X13" s="64">
        <f t="shared" si="3"/>
        <v>0</v>
      </c>
      <c r="Y13" s="66"/>
      <c r="Z13" s="130"/>
      <c r="AA13" s="66">
        <f t="shared" si="4"/>
        <v>0</v>
      </c>
      <c r="AB13" s="66"/>
      <c r="AC13" s="130"/>
      <c r="AD13" s="66">
        <f t="shared" si="5"/>
        <v>0</v>
      </c>
      <c r="AE13" s="64"/>
      <c r="AF13" s="128"/>
      <c r="AG13" s="64">
        <f t="shared" si="6"/>
        <v>0</v>
      </c>
      <c r="AH13" s="64"/>
      <c r="AI13" s="128"/>
      <c r="AJ13" s="64">
        <f t="shared" si="7"/>
        <v>0</v>
      </c>
      <c r="AK13" s="64">
        <f t="shared" si="8"/>
        <v>0</v>
      </c>
      <c r="AL13" s="64">
        <f t="shared" si="9"/>
        <v>1</v>
      </c>
      <c r="AM13" s="64">
        <f t="shared" si="10"/>
        <v>1</v>
      </c>
    </row>
    <row r="14" spans="1:39" s="69" customFormat="1" ht="30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59" t="s">
        <v>641</v>
      </c>
      <c r="J14" s="61" t="s">
        <v>632</v>
      </c>
      <c r="K14" s="61" t="s">
        <v>633</v>
      </c>
      <c r="L14" s="62" t="s">
        <v>341</v>
      </c>
      <c r="M14" s="64"/>
      <c r="N14" s="128"/>
      <c r="O14" s="64">
        <f t="shared" si="0"/>
        <v>0</v>
      </c>
      <c r="P14" s="64"/>
      <c r="Q14" s="128"/>
      <c r="R14" s="64">
        <f t="shared" si="1"/>
        <v>0</v>
      </c>
      <c r="S14" s="64"/>
      <c r="T14" s="128"/>
      <c r="U14" s="64">
        <f t="shared" si="2"/>
        <v>0</v>
      </c>
      <c r="V14" s="64"/>
      <c r="W14" s="128"/>
      <c r="X14" s="64">
        <f t="shared" si="3"/>
        <v>0</v>
      </c>
      <c r="Y14" s="66"/>
      <c r="Z14" s="130"/>
      <c r="AA14" s="66">
        <f t="shared" si="4"/>
        <v>0</v>
      </c>
      <c r="AB14" s="66"/>
      <c r="AC14" s="130"/>
      <c r="AD14" s="66">
        <f t="shared" si="5"/>
        <v>0</v>
      </c>
      <c r="AE14" s="64"/>
      <c r="AF14" s="128"/>
      <c r="AG14" s="64">
        <f t="shared" si="6"/>
        <v>0</v>
      </c>
      <c r="AH14" s="64"/>
      <c r="AI14" s="128"/>
      <c r="AJ14" s="64">
        <f t="shared" si="7"/>
        <v>0</v>
      </c>
      <c r="AK14" s="64">
        <f t="shared" si="8"/>
        <v>0</v>
      </c>
      <c r="AL14" s="64">
        <f t="shared" si="9"/>
        <v>0</v>
      </c>
      <c r="AM14" s="64">
        <f t="shared" si="10"/>
        <v>0</v>
      </c>
    </row>
    <row r="15" spans="1:39" s="69" customFormat="1" ht="30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91</v>
      </c>
      <c r="J15" s="61" t="s">
        <v>626</v>
      </c>
      <c r="K15" s="61" t="s">
        <v>302</v>
      </c>
      <c r="L15" s="62" t="s">
        <v>767</v>
      </c>
      <c r="M15" s="64"/>
      <c r="N15" s="128"/>
      <c r="O15" s="64">
        <f t="shared" si="0"/>
        <v>0</v>
      </c>
      <c r="P15" s="64"/>
      <c r="Q15" s="128"/>
      <c r="R15" s="64">
        <f t="shared" si="1"/>
        <v>0</v>
      </c>
      <c r="S15" s="64"/>
      <c r="T15" s="128"/>
      <c r="U15" s="64">
        <f t="shared" si="2"/>
        <v>0</v>
      </c>
      <c r="V15" s="64"/>
      <c r="W15" s="128">
        <v>1</v>
      </c>
      <c r="X15" s="64">
        <f t="shared" si="3"/>
        <v>1</v>
      </c>
      <c r="Y15" s="66"/>
      <c r="Z15" s="130"/>
      <c r="AA15" s="66">
        <f t="shared" si="4"/>
        <v>0</v>
      </c>
      <c r="AB15" s="66"/>
      <c r="AC15" s="130"/>
      <c r="AD15" s="66">
        <f t="shared" si="5"/>
        <v>0</v>
      </c>
      <c r="AE15" s="64"/>
      <c r="AF15" s="128"/>
      <c r="AG15" s="64">
        <f t="shared" si="6"/>
        <v>0</v>
      </c>
      <c r="AH15" s="64"/>
      <c r="AI15" s="128"/>
      <c r="AJ15" s="64">
        <f t="shared" si="7"/>
        <v>0</v>
      </c>
      <c r="AK15" s="64">
        <f t="shared" si="8"/>
        <v>0</v>
      </c>
      <c r="AL15" s="64">
        <f t="shared" si="9"/>
        <v>1</v>
      </c>
      <c r="AM15" s="64">
        <f t="shared" si="10"/>
        <v>1</v>
      </c>
    </row>
    <row r="16" spans="1:39" s="69" customFormat="1" ht="30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59" t="s">
        <v>92</v>
      </c>
      <c r="J16" s="61" t="s">
        <v>625</v>
      </c>
      <c r="K16" s="61" t="s">
        <v>303</v>
      </c>
      <c r="L16" s="62" t="s">
        <v>3</v>
      </c>
      <c r="M16" s="64"/>
      <c r="N16" s="128">
        <v>4</v>
      </c>
      <c r="O16" s="64">
        <f t="shared" si="0"/>
        <v>4</v>
      </c>
      <c r="P16" s="64"/>
      <c r="Q16" s="128"/>
      <c r="R16" s="64">
        <f t="shared" si="1"/>
        <v>0</v>
      </c>
      <c r="S16" s="64"/>
      <c r="T16" s="128">
        <v>1</v>
      </c>
      <c r="U16" s="64">
        <f t="shared" si="2"/>
        <v>1</v>
      </c>
      <c r="V16" s="64"/>
      <c r="W16" s="128"/>
      <c r="X16" s="64">
        <f t="shared" si="3"/>
        <v>0</v>
      </c>
      <c r="Y16" s="66"/>
      <c r="Z16" s="130"/>
      <c r="AA16" s="66">
        <f t="shared" si="4"/>
        <v>0</v>
      </c>
      <c r="AB16" s="66"/>
      <c r="AC16" s="130"/>
      <c r="AD16" s="66">
        <f t="shared" si="5"/>
        <v>0</v>
      </c>
      <c r="AE16" s="64"/>
      <c r="AF16" s="128"/>
      <c r="AG16" s="64">
        <f t="shared" si="6"/>
        <v>0</v>
      </c>
      <c r="AH16" s="64"/>
      <c r="AI16" s="128"/>
      <c r="AJ16" s="64">
        <f t="shared" si="7"/>
        <v>0</v>
      </c>
      <c r="AK16" s="64">
        <f t="shared" si="8"/>
        <v>0</v>
      </c>
      <c r="AL16" s="64">
        <f t="shared" si="9"/>
        <v>5</v>
      </c>
      <c r="AM16" s="64">
        <f t="shared" si="10"/>
        <v>5</v>
      </c>
    </row>
    <row r="17" spans="1:39" s="105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69" t="s">
        <v>675</v>
      </c>
      <c r="J17" s="61" t="s">
        <v>688</v>
      </c>
      <c r="K17" s="61" t="s">
        <v>842</v>
      </c>
      <c r="L17" s="62" t="s">
        <v>767</v>
      </c>
      <c r="M17" s="64"/>
      <c r="N17" s="128"/>
      <c r="O17" s="64">
        <f t="shared" si="0"/>
        <v>0</v>
      </c>
      <c r="P17" s="64"/>
      <c r="Q17" s="128"/>
      <c r="R17" s="64">
        <f t="shared" si="1"/>
        <v>0</v>
      </c>
      <c r="S17" s="64"/>
      <c r="T17" s="128"/>
      <c r="U17" s="64">
        <f t="shared" si="2"/>
        <v>0</v>
      </c>
      <c r="V17" s="64"/>
      <c r="W17" s="128"/>
      <c r="X17" s="64">
        <f t="shared" si="3"/>
        <v>0</v>
      </c>
      <c r="Y17" s="66"/>
      <c r="Z17" s="130"/>
      <c r="AA17" s="66">
        <f t="shared" si="4"/>
        <v>0</v>
      </c>
      <c r="AB17" s="66"/>
      <c r="AC17" s="130"/>
      <c r="AD17" s="66">
        <f t="shared" si="5"/>
        <v>0</v>
      </c>
      <c r="AE17" s="64"/>
      <c r="AF17" s="128"/>
      <c r="AG17" s="64">
        <f t="shared" si="6"/>
        <v>0</v>
      </c>
      <c r="AH17" s="64"/>
      <c r="AI17" s="128"/>
      <c r="AJ17" s="64">
        <f t="shared" si="7"/>
        <v>0</v>
      </c>
      <c r="AK17" s="64">
        <f t="shared" si="8"/>
        <v>0</v>
      </c>
      <c r="AL17" s="64">
        <f t="shared" si="9"/>
        <v>0</v>
      </c>
      <c r="AM17" s="64">
        <f t="shared" si="10"/>
        <v>0</v>
      </c>
    </row>
    <row r="18" spans="1:39" s="69" customFormat="1" ht="30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69" t="s">
        <v>159</v>
      </c>
      <c r="J18" s="61" t="s">
        <v>634</v>
      </c>
      <c r="K18" s="61" t="s">
        <v>295</v>
      </c>
      <c r="L18" s="62" t="s">
        <v>767</v>
      </c>
      <c r="M18" s="64"/>
      <c r="N18" s="128">
        <v>1</v>
      </c>
      <c r="O18" s="64">
        <f t="shared" si="0"/>
        <v>1</v>
      </c>
      <c r="P18" s="64"/>
      <c r="Q18" s="128"/>
      <c r="R18" s="64">
        <f t="shared" si="1"/>
        <v>0</v>
      </c>
      <c r="S18" s="64"/>
      <c r="T18" s="128"/>
      <c r="U18" s="64">
        <f t="shared" si="2"/>
        <v>0</v>
      </c>
      <c r="V18" s="64"/>
      <c r="W18" s="128"/>
      <c r="X18" s="64">
        <f t="shared" si="3"/>
        <v>0</v>
      </c>
      <c r="Y18" s="66"/>
      <c r="Z18" s="130"/>
      <c r="AA18" s="66">
        <f t="shared" si="4"/>
        <v>0</v>
      </c>
      <c r="AB18" s="66"/>
      <c r="AC18" s="130"/>
      <c r="AD18" s="66">
        <f t="shared" si="5"/>
        <v>0</v>
      </c>
      <c r="AE18" s="64"/>
      <c r="AF18" s="128"/>
      <c r="AG18" s="64">
        <f t="shared" si="6"/>
        <v>0</v>
      </c>
      <c r="AH18" s="64"/>
      <c r="AI18" s="128"/>
      <c r="AJ18" s="64">
        <f t="shared" si="7"/>
        <v>0</v>
      </c>
      <c r="AK18" s="64">
        <f t="shared" si="8"/>
        <v>0</v>
      </c>
      <c r="AL18" s="64">
        <f t="shared" si="9"/>
        <v>1</v>
      </c>
      <c r="AM18" s="64">
        <f t="shared" si="10"/>
        <v>1</v>
      </c>
    </row>
    <row r="19" spans="1:39" s="69" customFormat="1" ht="30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571</v>
      </c>
      <c r="J19" s="61" t="s">
        <v>687</v>
      </c>
      <c r="K19" s="61" t="s">
        <v>304</v>
      </c>
      <c r="L19" s="62" t="s">
        <v>767</v>
      </c>
      <c r="M19" s="64"/>
      <c r="N19" s="128">
        <v>1</v>
      </c>
      <c r="O19" s="64">
        <f t="shared" si="0"/>
        <v>1</v>
      </c>
      <c r="P19" s="64"/>
      <c r="Q19" s="128"/>
      <c r="R19" s="64">
        <f t="shared" si="1"/>
        <v>0</v>
      </c>
      <c r="S19" s="64"/>
      <c r="T19" s="128"/>
      <c r="U19" s="64">
        <f t="shared" si="2"/>
        <v>0</v>
      </c>
      <c r="V19" s="63">
        <v>1</v>
      </c>
      <c r="W19" s="128"/>
      <c r="X19" s="64">
        <f t="shared" si="3"/>
        <v>1</v>
      </c>
      <c r="Y19" s="66"/>
      <c r="Z19" s="130"/>
      <c r="AA19" s="66">
        <f t="shared" si="4"/>
        <v>0</v>
      </c>
      <c r="AB19" s="66"/>
      <c r="AC19" s="130"/>
      <c r="AD19" s="66">
        <f t="shared" si="5"/>
        <v>0</v>
      </c>
      <c r="AE19" s="64"/>
      <c r="AF19" s="128"/>
      <c r="AG19" s="64">
        <f t="shared" si="6"/>
        <v>0</v>
      </c>
      <c r="AH19" s="64"/>
      <c r="AI19" s="128"/>
      <c r="AJ19" s="64">
        <f t="shared" si="7"/>
        <v>0</v>
      </c>
      <c r="AK19" s="64">
        <f t="shared" si="8"/>
        <v>1</v>
      </c>
      <c r="AL19" s="64">
        <f t="shared" si="9"/>
        <v>1</v>
      </c>
      <c r="AM19" s="64">
        <f t="shared" si="10"/>
        <v>2</v>
      </c>
    </row>
    <row r="20" spans="1:39" s="69" customFormat="1" ht="30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69" t="s">
        <v>569</v>
      </c>
      <c r="J20" s="61" t="s">
        <v>638</v>
      </c>
      <c r="K20" s="61" t="s">
        <v>843</v>
      </c>
      <c r="L20" s="62" t="s">
        <v>767</v>
      </c>
      <c r="M20" s="64"/>
      <c r="N20" s="128">
        <v>2</v>
      </c>
      <c r="O20" s="64">
        <f t="shared" si="0"/>
        <v>2</v>
      </c>
      <c r="P20" s="64"/>
      <c r="Q20" s="128"/>
      <c r="R20" s="64">
        <f t="shared" si="1"/>
        <v>0</v>
      </c>
      <c r="S20" s="64"/>
      <c r="T20" s="128"/>
      <c r="U20" s="64">
        <f t="shared" si="2"/>
        <v>0</v>
      </c>
      <c r="V20" s="64"/>
      <c r="W20" s="128"/>
      <c r="X20" s="64">
        <f t="shared" si="3"/>
        <v>0</v>
      </c>
      <c r="Y20" s="66"/>
      <c r="Z20" s="130"/>
      <c r="AA20" s="66">
        <f t="shared" si="4"/>
        <v>0</v>
      </c>
      <c r="AB20" s="66"/>
      <c r="AC20" s="130"/>
      <c r="AD20" s="66">
        <f t="shared" si="5"/>
        <v>0</v>
      </c>
      <c r="AE20" s="64"/>
      <c r="AF20" s="128"/>
      <c r="AG20" s="64">
        <f t="shared" si="6"/>
        <v>0</v>
      </c>
      <c r="AH20" s="64"/>
      <c r="AI20" s="128"/>
      <c r="AJ20" s="64">
        <f t="shared" si="7"/>
        <v>0</v>
      </c>
      <c r="AK20" s="64">
        <f t="shared" si="8"/>
        <v>0</v>
      </c>
      <c r="AL20" s="64">
        <f t="shared" si="9"/>
        <v>2</v>
      </c>
      <c r="AM20" s="64">
        <f t="shared" si="10"/>
        <v>2</v>
      </c>
    </row>
    <row r="21" spans="1:39" s="69" customFormat="1" ht="30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69" t="s">
        <v>2</v>
      </c>
      <c r="J21" s="61" t="s">
        <v>634</v>
      </c>
      <c r="K21" s="61" t="s">
        <v>296</v>
      </c>
      <c r="L21" s="62" t="s">
        <v>767</v>
      </c>
      <c r="M21" s="64"/>
      <c r="N21" s="128">
        <v>1</v>
      </c>
      <c r="O21" s="64">
        <f t="shared" si="0"/>
        <v>1</v>
      </c>
      <c r="P21" s="64"/>
      <c r="Q21" s="128"/>
      <c r="R21" s="64">
        <f t="shared" si="1"/>
        <v>0</v>
      </c>
      <c r="S21" s="64"/>
      <c r="T21" s="128"/>
      <c r="U21" s="64">
        <f t="shared" si="2"/>
        <v>0</v>
      </c>
      <c r="V21" s="64"/>
      <c r="W21" s="128"/>
      <c r="X21" s="64">
        <f t="shared" si="3"/>
        <v>0</v>
      </c>
      <c r="Y21" s="66"/>
      <c r="Z21" s="130"/>
      <c r="AA21" s="66">
        <f t="shared" si="4"/>
        <v>0</v>
      </c>
      <c r="AB21" s="66"/>
      <c r="AC21" s="130"/>
      <c r="AD21" s="66">
        <f t="shared" si="5"/>
        <v>0</v>
      </c>
      <c r="AE21" s="64"/>
      <c r="AF21" s="128"/>
      <c r="AG21" s="64">
        <f t="shared" si="6"/>
        <v>0</v>
      </c>
      <c r="AH21" s="64"/>
      <c r="AI21" s="128"/>
      <c r="AJ21" s="64">
        <f t="shared" si="7"/>
        <v>0</v>
      </c>
      <c r="AK21" s="64">
        <f t="shared" si="8"/>
        <v>0</v>
      </c>
      <c r="AL21" s="64">
        <f t="shared" si="9"/>
        <v>1</v>
      </c>
      <c r="AM21" s="64">
        <f t="shared" si="10"/>
        <v>1</v>
      </c>
    </row>
    <row r="22" spans="1:39" s="69" customFormat="1" ht="30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59" t="s">
        <v>411</v>
      </c>
      <c r="J22" s="61" t="s">
        <v>624</v>
      </c>
      <c r="K22" s="61" t="s">
        <v>305</v>
      </c>
      <c r="L22" s="62" t="s">
        <v>767</v>
      </c>
      <c r="M22" s="64"/>
      <c r="N22" s="128"/>
      <c r="O22" s="64">
        <f t="shared" si="0"/>
        <v>0</v>
      </c>
      <c r="P22" s="64"/>
      <c r="Q22" s="128"/>
      <c r="R22" s="64">
        <f t="shared" si="1"/>
        <v>0</v>
      </c>
      <c r="S22" s="64"/>
      <c r="T22" s="128"/>
      <c r="U22" s="64">
        <f t="shared" si="2"/>
        <v>0</v>
      </c>
      <c r="V22" s="63">
        <v>2</v>
      </c>
      <c r="W22" s="128"/>
      <c r="X22" s="64">
        <f t="shared" si="3"/>
        <v>2</v>
      </c>
      <c r="Y22" s="66"/>
      <c r="Z22" s="130"/>
      <c r="AA22" s="66">
        <f t="shared" si="4"/>
        <v>0</v>
      </c>
      <c r="AB22" s="66"/>
      <c r="AC22" s="130"/>
      <c r="AD22" s="66">
        <f t="shared" si="5"/>
        <v>0</v>
      </c>
      <c r="AE22" s="64"/>
      <c r="AF22" s="128"/>
      <c r="AG22" s="64">
        <f t="shared" si="6"/>
        <v>0</v>
      </c>
      <c r="AH22" s="64"/>
      <c r="AI22" s="128"/>
      <c r="AJ22" s="64">
        <f t="shared" si="7"/>
        <v>0</v>
      </c>
      <c r="AK22" s="64">
        <f t="shared" si="8"/>
        <v>2</v>
      </c>
      <c r="AL22" s="64">
        <f t="shared" si="9"/>
        <v>0</v>
      </c>
      <c r="AM22" s="64">
        <f t="shared" si="10"/>
        <v>2</v>
      </c>
    </row>
    <row r="23" spans="1:39" s="69" customFormat="1" ht="3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69" t="s">
        <v>84</v>
      </c>
      <c r="J23" s="61" t="s">
        <v>635</v>
      </c>
      <c r="K23" s="61" t="s">
        <v>844</v>
      </c>
      <c r="L23" s="62" t="s">
        <v>767</v>
      </c>
      <c r="M23" s="64"/>
      <c r="N23" s="128">
        <v>2</v>
      </c>
      <c r="O23" s="64">
        <f t="shared" si="0"/>
        <v>2</v>
      </c>
      <c r="P23" s="64"/>
      <c r="Q23" s="128"/>
      <c r="R23" s="64">
        <f t="shared" si="1"/>
        <v>0</v>
      </c>
      <c r="S23" s="64"/>
      <c r="T23" s="128"/>
      <c r="U23" s="64">
        <f t="shared" si="2"/>
        <v>0</v>
      </c>
      <c r="V23" s="63">
        <v>1</v>
      </c>
      <c r="W23" s="128"/>
      <c r="X23" s="64">
        <f t="shared" si="3"/>
        <v>1</v>
      </c>
      <c r="Y23" s="66"/>
      <c r="Z23" s="130"/>
      <c r="AA23" s="66">
        <f t="shared" si="4"/>
        <v>0</v>
      </c>
      <c r="AB23" s="66"/>
      <c r="AC23" s="130"/>
      <c r="AD23" s="66">
        <f t="shared" si="5"/>
        <v>0</v>
      </c>
      <c r="AE23" s="64"/>
      <c r="AF23" s="128"/>
      <c r="AG23" s="64">
        <f t="shared" si="6"/>
        <v>0</v>
      </c>
      <c r="AH23" s="64"/>
      <c r="AI23" s="128"/>
      <c r="AJ23" s="64">
        <f t="shared" si="7"/>
        <v>0</v>
      </c>
      <c r="AK23" s="64">
        <f t="shared" si="8"/>
        <v>1</v>
      </c>
      <c r="AL23" s="64">
        <f t="shared" si="9"/>
        <v>2</v>
      </c>
      <c r="AM23" s="64">
        <f t="shared" si="10"/>
        <v>3</v>
      </c>
    </row>
    <row r="24" spans="1:39" s="69" customFormat="1" ht="30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69" t="s">
        <v>732</v>
      </c>
      <c r="J24" s="61" t="s">
        <v>636</v>
      </c>
      <c r="K24" s="61" t="s">
        <v>845</v>
      </c>
      <c r="L24" s="62" t="s">
        <v>767</v>
      </c>
      <c r="M24" s="64"/>
      <c r="N24" s="128"/>
      <c r="O24" s="64">
        <f t="shared" si="0"/>
        <v>0</v>
      </c>
      <c r="P24" s="64"/>
      <c r="Q24" s="128"/>
      <c r="R24" s="64">
        <f t="shared" si="1"/>
        <v>0</v>
      </c>
      <c r="S24" s="64"/>
      <c r="T24" s="128"/>
      <c r="U24" s="64">
        <f t="shared" si="2"/>
        <v>0</v>
      </c>
      <c r="V24" s="64"/>
      <c r="W24" s="128"/>
      <c r="X24" s="64">
        <f t="shared" si="3"/>
        <v>0</v>
      </c>
      <c r="Y24" s="66"/>
      <c r="Z24" s="130"/>
      <c r="AA24" s="66">
        <f t="shared" si="4"/>
        <v>0</v>
      </c>
      <c r="AB24" s="66"/>
      <c r="AC24" s="130"/>
      <c r="AD24" s="66">
        <f t="shared" si="5"/>
        <v>0</v>
      </c>
      <c r="AE24" s="64"/>
      <c r="AF24" s="128"/>
      <c r="AG24" s="64">
        <f t="shared" si="6"/>
        <v>0</v>
      </c>
      <c r="AH24" s="64"/>
      <c r="AI24" s="128"/>
      <c r="AJ24" s="64">
        <f t="shared" si="7"/>
        <v>0</v>
      </c>
      <c r="AK24" s="64">
        <f t="shared" si="8"/>
        <v>0</v>
      </c>
      <c r="AL24" s="64">
        <f t="shared" si="9"/>
        <v>0</v>
      </c>
      <c r="AM24" s="64">
        <f t="shared" si="10"/>
        <v>0</v>
      </c>
    </row>
    <row r="25" spans="1:39" s="69" customFormat="1" ht="86.25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734</v>
      </c>
      <c r="J25" s="61" t="s">
        <v>630</v>
      </c>
      <c r="K25" s="61" t="s">
        <v>306</v>
      </c>
      <c r="L25" s="62" t="s">
        <v>767</v>
      </c>
      <c r="M25" s="64"/>
      <c r="N25" s="128">
        <v>1</v>
      </c>
      <c r="O25" s="64">
        <f t="shared" si="0"/>
        <v>1</v>
      </c>
      <c r="P25" s="64"/>
      <c r="Q25" s="128"/>
      <c r="R25" s="64">
        <f t="shared" si="1"/>
        <v>0</v>
      </c>
      <c r="S25" s="64"/>
      <c r="T25" s="128">
        <v>1</v>
      </c>
      <c r="U25" s="64">
        <f t="shared" si="2"/>
        <v>1</v>
      </c>
      <c r="V25" s="64"/>
      <c r="W25" s="128"/>
      <c r="X25" s="64">
        <f t="shared" si="3"/>
        <v>0</v>
      </c>
      <c r="Y25" s="66"/>
      <c r="Z25" s="130"/>
      <c r="AA25" s="66">
        <f t="shared" si="4"/>
        <v>0</v>
      </c>
      <c r="AB25" s="66"/>
      <c r="AC25" s="130"/>
      <c r="AD25" s="66">
        <f t="shared" si="5"/>
        <v>0</v>
      </c>
      <c r="AE25" s="64"/>
      <c r="AF25" s="128"/>
      <c r="AG25" s="64">
        <f t="shared" si="6"/>
        <v>0</v>
      </c>
      <c r="AH25" s="64"/>
      <c r="AI25" s="128"/>
      <c r="AJ25" s="64">
        <f t="shared" si="7"/>
        <v>0</v>
      </c>
      <c r="AK25" s="64">
        <f t="shared" si="8"/>
        <v>0</v>
      </c>
      <c r="AL25" s="64">
        <f t="shared" si="9"/>
        <v>2</v>
      </c>
      <c r="AM25" s="64">
        <f t="shared" si="10"/>
        <v>2</v>
      </c>
    </row>
    <row r="26" spans="1:39" s="69" customFormat="1" ht="61.5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806</v>
      </c>
      <c r="J26" s="61" t="s">
        <v>630</v>
      </c>
      <c r="K26" s="61" t="s">
        <v>307</v>
      </c>
      <c r="L26" s="62" t="s">
        <v>327</v>
      </c>
      <c r="M26" s="64"/>
      <c r="N26" s="128">
        <v>1</v>
      </c>
      <c r="O26" s="64">
        <f t="shared" si="0"/>
        <v>1</v>
      </c>
      <c r="P26" s="64"/>
      <c r="Q26" s="128"/>
      <c r="R26" s="64">
        <f t="shared" si="1"/>
        <v>0</v>
      </c>
      <c r="S26" s="64"/>
      <c r="T26" s="128">
        <v>1</v>
      </c>
      <c r="U26" s="64">
        <f t="shared" si="2"/>
        <v>1</v>
      </c>
      <c r="V26" s="64"/>
      <c r="W26" s="128"/>
      <c r="X26" s="64">
        <f t="shared" si="3"/>
        <v>0</v>
      </c>
      <c r="Y26" s="66"/>
      <c r="Z26" s="130"/>
      <c r="AA26" s="66">
        <f t="shared" si="4"/>
        <v>0</v>
      </c>
      <c r="AB26" s="66"/>
      <c r="AC26" s="130"/>
      <c r="AD26" s="66">
        <f t="shared" si="5"/>
        <v>0</v>
      </c>
      <c r="AE26" s="64"/>
      <c r="AF26" s="128"/>
      <c r="AG26" s="64">
        <f t="shared" si="6"/>
        <v>0</v>
      </c>
      <c r="AH26" s="64"/>
      <c r="AI26" s="128"/>
      <c r="AJ26" s="64">
        <f t="shared" si="7"/>
        <v>0</v>
      </c>
      <c r="AK26" s="64">
        <f t="shared" si="8"/>
        <v>0</v>
      </c>
      <c r="AL26" s="64">
        <f t="shared" si="9"/>
        <v>2</v>
      </c>
      <c r="AM26" s="64">
        <f t="shared" si="10"/>
        <v>2</v>
      </c>
    </row>
    <row r="27" spans="1:39" s="69" customFormat="1" ht="85.5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59" t="s">
        <v>93</v>
      </c>
      <c r="J27" s="61" t="s">
        <v>630</v>
      </c>
      <c r="K27" s="61" t="s">
        <v>308</v>
      </c>
      <c r="L27" s="62" t="s">
        <v>767</v>
      </c>
      <c r="M27" s="64"/>
      <c r="N27" s="128">
        <v>1</v>
      </c>
      <c r="O27" s="64">
        <f t="shared" si="0"/>
        <v>1</v>
      </c>
      <c r="P27" s="64"/>
      <c r="Q27" s="128"/>
      <c r="R27" s="64">
        <f t="shared" si="1"/>
        <v>0</v>
      </c>
      <c r="S27" s="64"/>
      <c r="T27" s="128"/>
      <c r="U27" s="64">
        <f t="shared" si="2"/>
        <v>0</v>
      </c>
      <c r="V27" s="64"/>
      <c r="W27" s="128"/>
      <c r="X27" s="64">
        <f t="shared" si="3"/>
        <v>0</v>
      </c>
      <c r="Y27" s="66"/>
      <c r="Z27" s="130"/>
      <c r="AA27" s="66">
        <f t="shared" si="4"/>
        <v>0</v>
      </c>
      <c r="AB27" s="66"/>
      <c r="AC27" s="130"/>
      <c r="AD27" s="66">
        <f t="shared" si="5"/>
        <v>0</v>
      </c>
      <c r="AE27" s="64"/>
      <c r="AF27" s="128"/>
      <c r="AG27" s="64">
        <f t="shared" si="6"/>
        <v>0</v>
      </c>
      <c r="AH27" s="64"/>
      <c r="AI27" s="128"/>
      <c r="AJ27" s="64">
        <f t="shared" si="7"/>
        <v>0</v>
      </c>
      <c r="AK27" s="64">
        <f t="shared" si="8"/>
        <v>0</v>
      </c>
      <c r="AL27" s="64">
        <f t="shared" si="9"/>
        <v>1</v>
      </c>
      <c r="AM27" s="64">
        <f t="shared" si="10"/>
        <v>1</v>
      </c>
    </row>
    <row r="28" spans="1:39" s="69" customFormat="1" ht="60.75" customHeight="1" thickBot="1">
      <c r="A28" s="59" t="e">
        <f>CONCATENATE(I28,#REF!)</f>
        <v>#REF!</v>
      </c>
      <c r="B28" s="59" t="e">
        <f>CONCATENATE($I28,#REF!)</f>
        <v>#REF!</v>
      </c>
      <c r="C28" s="59" t="e">
        <f>CONCATENATE($I28,#REF!)</f>
        <v>#REF!</v>
      </c>
      <c r="D28" s="59" t="e">
        <f>CONCATENATE($I28,#REF!)</f>
        <v>#REF!</v>
      </c>
      <c r="E28" s="59" t="e">
        <f>CONCATENATE($I28,#REF!)</f>
        <v>#REF!</v>
      </c>
      <c r="F28" s="59" t="e">
        <f>CONCATENATE($I28,#REF!)</f>
        <v>#REF!</v>
      </c>
      <c r="G28" s="59" t="e">
        <f>CONCATENATE($I28,#REF!)</f>
        <v>#REF!</v>
      </c>
      <c r="H28" s="59" t="e">
        <f>CONCATENATE($I28,#REF!)</f>
        <v>#REF!</v>
      </c>
      <c r="I28" s="59" t="s">
        <v>94</v>
      </c>
      <c r="J28" s="61" t="s">
        <v>628</v>
      </c>
      <c r="K28" s="61" t="s">
        <v>309</v>
      </c>
      <c r="L28" s="62" t="s">
        <v>767</v>
      </c>
      <c r="M28" s="64"/>
      <c r="N28" s="128">
        <v>2</v>
      </c>
      <c r="O28" s="64">
        <f t="shared" si="0"/>
        <v>2</v>
      </c>
      <c r="P28" s="64"/>
      <c r="Q28" s="128"/>
      <c r="R28" s="64">
        <f t="shared" si="1"/>
        <v>0</v>
      </c>
      <c r="S28" s="64"/>
      <c r="T28" s="128">
        <v>1</v>
      </c>
      <c r="U28" s="64">
        <f t="shared" si="2"/>
        <v>1</v>
      </c>
      <c r="V28" s="64"/>
      <c r="W28" s="128"/>
      <c r="X28" s="64">
        <f t="shared" si="3"/>
        <v>0</v>
      </c>
      <c r="Y28" s="66"/>
      <c r="Z28" s="130"/>
      <c r="AA28" s="66">
        <f t="shared" si="4"/>
        <v>0</v>
      </c>
      <c r="AB28" s="66"/>
      <c r="AC28" s="130"/>
      <c r="AD28" s="66">
        <f t="shared" si="5"/>
        <v>0</v>
      </c>
      <c r="AE28" s="64"/>
      <c r="AF28" s="128"/>
      <c r="AG28" s="64">
        <f t="shared" si="6"/>
        <v>0</v>
      </c>
      <c r="AH28" s="64"/>
      <c r="AI28" s="128"/>
      <c r="AJ28" s="64">
        <f t="shared" si="7"/>
        <v>0</v>
      </c>
      <c r="AK28" s="64">
        <f t="shared" si="8"/>
        <v>0</v>
      </c>
      <c r="AL28" s="64">
        <f t="shared" si="9"/>
        <v>3</v>
      </c>
      <c r="AM28" s="64">
        <f t="shared" si="10"/>
        <v>3</v>
      </c>
    </row>
    <row r="29" spans="1:39" s="69" customFormat="1" ht="28.5" customHeight="1" thickBot="1">
      <c r="A29" s="59" t="e">
        <f>CONCATENATE(I29,#REF!)</f>
        <v>#REF!</v>
      </c>
      <c r="B29" s="59" t="e">
        <f>CONCATENATE($I29,#REF!)</f>
        <v>#REF!</v>
      </c>
      <c r="C29" s="59" t="e">
        <f>CONCATENATE($I29,#REF!)</f>
        <v>#REF!</v>
      </c>
      <c r="D29" s="59" t="e">
        <f>CONCATENATE($I29,#REF!)</f>
        <v>#REF!</v>
      </c>
      <c r="E29" s="59" t="e">
        <f>CONCATENATE($I29,#REF!)</f>
        <v>#REF!</v>
      </c>
      <c r="F29" s="59" t="e">
        <f>CONCATENATE($I29,#REF!)</f>
        <v>#REF!</v>
      </c>
      <c r="G29" s="59" t="e">
        <f>CONCATENATE($I29,#REF!)</f>
        <v>#REF!</v>
      </c>
      <c r="H29" s="59" t="e">
        <f>CONCATENATE($I29,#REF!)</f>
        <v>#REF!</v>
      </c>
      <c r="I29" s="59" t="s">
        <v>95</v>
      </c>
      <c r="J29" s="61" t="s">
        <v>623</v>
      </c>
      <c r="K29" s="61" t="s">
        <v>310</v>
      </c>
      <c r="L29" s="62" t="s">
        <v>767</v>
      </c>
      <c r="M29" s="64"/>
      <c r="N29" s="128">
        <v>1</v>
      </c>
      <c r="O29" s="64">
        <f t="shared" si="0"/>
        <v>1</v>
      </c>
      <c r="P29" s="64"/>
      <c r="Q29" s="128"/>
      <c r="R29" s="64">
        <f t="shared" si="1"/>
        <v>0</v>
      </c>
      <c r="S29" s="64"/>
      <c r="T29" s="128"/>
      <c r="U29" s="64">
        <f t="shared" si="2"/>
        <v>0</v>
      </c>
      <c r="V29" s="64"/>
      <c r="W29" s="128"/>
      <c r="X29" s="64">
        <f t="shared" si="3"/>
        <v>0</v>
      </c>
      <c r="Y29" s="66"/>
      <c r="Z29" s="130"/>
      <c r="AA29" s="66">
        <f t="shared" si="4"/>
        <v>0</v>
      </c>
      <c r="AB29" s="66"/>
      <c r="AC29" s="130"/>
      <c r="AD29" s="66">
        <f t="shared" si="5"/>
        <v>0</v>
      </c>
      <c r="AE29" s="64"/>
      <c r="AF29" s="128"/>
      <c r="AG29" s="64">
        <f t="shared" si="6"/>
        <v>0</v>
      </c>
      <c r="AH29" s="64"/>
      <c r="AI29" s="128"/>
      <c r="AJ29" s="64">
        <f t="shared" si="7"/>
        <v>0</v>
      </c>
      <c r="AK29" s="64">
        <f t="shared" si="8"/>
        <v>0</v>
      </c>
      <c r="AL29" s="64">
        <f t="shared" si="9"/>
        <v>1</v>
      </c>
      <c r="AM29" s="64">
        <f t="shared" si="10"/>
        <v>1</v>
      </c>
    </row>
    <row r="30" spans="1:39" s="69" customFormat="1" ht="30" customHeight="1" thickBot="1">
      <c r="A30" s="59" t="e">
        <f>CONCATENATE(I30,#REF!)</f>
        <v>#REF!</v>
      </c>
      <c r="B30" s="59" t="e">
        <f>CONCATENATE($I30,#REF!)</f>
        <v>#REF!</v>
      </c>
      <c r="C30" s="59" t="e">
        <f>CONCATENATE($I30,#REF!)</f>
        <v>#REF!</v>
      </c>
      <c r="D30" s="59" t="e">
        <f>CONCATENATE($I30,#REF!)</f>
        <v>#REF!</v>
      </c>
      <c r="E30" s="59" t="e">
        <f>CONCATENATE($I30,#REF!)</f>
        <v>#REF!</v>
      </c>
      <c r="F30" s="59" t="e">
        <f>CONCATENATE($I30,#REF!)</f>
        <v>#REF!</v>
      </c>
      <c r="G30" s="59" t="e">
        <f>CONCATENATE($I30,#REF!)</f>
        <v>#REF!</v>
      </c>
      <c r="H30" s="59" t="e">
        <f>CONCATENATE($I30,#REF!)</f>
        <v>#REF!</v>
      </c>
      <c r="I30" s="59" t="s">
        <v>639</v>
      </c>
      <c r="J30" s="61" t="s">
        <v>632</v>
      </c>
      <c r="K30" s="61" t="s">
        <v>294</v>
      </c>
      <c r="L30" s="62" t="s">
        <v>147</v>
      </c>
      <c r="M30" s="64"/>
      <c r="N30" s="128"/>
      <c r="O30" s="64">
        <f t="shared" si="0"/>
        <v>0</v>
      </c>
      <c r="P30" s="63"/>
      <c r="Q30" s="128"/>
      <c r="R30" s="64">
        <f t="shared" si="1"/>
        <v>0</v>
      </c>
      <c r="S30" s="64"/>
      <c r="T30" s="128"/>
      <c r="U30" s="64">
        <f t="shared" si="2"/>
        <v>0</v>
      </c>
      <c r="V30" s="64"/>
      <c r="W30" s="128"/>
      <c r="X30" s="64">
        <f t="shared" si="3"/>
        <v>0</v>
      </c>
      <c r="Y30" s="66"/>
      <c r="Z30" s="130"/>
      <c r="AA30" s="66">
        <f t="shared" si="4"/>
        <v>0</v>
      </c>
      <c r="AB30" s="66"/>
      <c r="AC30" s="130"/>
      <c r="AD30" s="66">
        <f t="shared" si="5"/>
        <v>0</v>
      </c>
      <c r="AE30" s="64"/>
      <c r="AF30" s="128"/>
      <c r="AG30" s="64">
        <f t="shared" si="6"/>
        <v>0</v>
      </c>
      <c r="AH30" s="64"/>
      <c r="AI30" s="128"/>
      <c r="AJ30" s="64">
        <f t="shared" si="7"/>
        <v>0</v>
      </c>
      <c r="AK30" s="64">
        <f t="shared" si="8"/>
        <v>0</v>
      </c>
      <c r="AL30" s="64">
        <f t="shared" si="9"/>
        <v>0</v>
      </c>
      <c r="AM30" s="64">
        <f t="shared" si="10"/>
        <v>0</v>
      </c>
    </row>
    <row r="31" spans="1:39" s="69" customFormat="1" ht="30" customHeight="1" thickBot="1">
      <c r="A31" s="59" t="e">
        <f>CONCATENATE(I31,#REF!)</f>
        <v>#REF!</v>
      </c>
      <c r="B31" s="59" t="e">
        <f>CONCATENATE($I31,#REF!)</f>
        <v>#REF!</v>
      </c>
      <c r="C31" s="59" t="e">
        <f>CONCATENATE($I31,#REF!)</f>
        <v>#REF!</v>
      </c>
      <c r="D31" s="59" t="e">
        <f>CONCATENATE($I31,#REF!)</f>
        <v>#REF!</v>
      </c>
      <c r="E31" s="59" t="e">
        <f>CONCATENATE($I31,#REF!)</f>
        <v>#REF!</v>
      </c>
      <c r="F31" s="59" t="e">
        <f>CONCATENATE($I31,#REF!)</f>
        <v>#REF!</v>
      </c>
      <c r="G31" s="59" t="e">
        <f>CONCATENATE($I31,#REF!)</f>
        <v>#REF!</v>
      </c>
      <c r="H31" s="59" t="e">
        <f>CONCATENATE($I31,#REF!)</f>
        <v>#REF!</v>
      </c>
      <c r="I31" s="59" t="s">
        <v>141</v>
      </c>
      <c r="J31" s="61" t="s">
        <v>627</v>
      </c>
      <c r="K31" s="61" t="s">
        <v>302</v>
      </c>
      <c r="L31" s="62" t="s">
        <v>147</v>
      </c>
      <c r="M31" s="64"/>
      <c r="N31" s="128"/>
      <c r="O31" s="64">
        <f t="shared" si="0"/>
        <v>0</v>
      </c>
      <c r="P31" s="63">
        <v>2</v>
      </c>
      <c r="Q31" s="128"/>
      <c r="R31" s="64">
        <f t="shared" si="1"/>
        <v>2</v>
      </c>
      <c r="S31" s="64"/>
      <c r="T31" s="128"/>
      <c r="U31" s="64">
        <f t="shared" si="2"/>
        <v>0</v>
      </c>
      <c r="V31" s="64"/>
      <c r="W31" s="128"/>
      <c r="X31" s="64">
        <f t="shared" si="3"/>
        <v>0</v>
      </c>
      <c r="Y31" s="66"/>
      <c r="Z31" s="130"/>
      <c r="AA31" s="66">
        <f t="shared" si="4"/>
        <v>0</v>
      </c>
      <c r="AB31" s="66"/>
      <c r="AC31" s="130"/>
      <c r="AD31" s="66">
        <f t="shared" si="5"/>
        <v>0</v>
      </c>
      <c r="AE31" s="64"/>
      <c r="AF31" s="128"/>
      <c r="AG31" s="64">
        <f t="shared" si="6"/>
        <v>0</v>
      </c>
      <c r="AH31" s="64"/>
      <c r="AI31" s="128"/>
      <c r="AJ31" s="64">
        <f t="shared" si="7"/>
        <v>0</v>
      </c>
      <c r="AK31" s="64">
        <f t="shared" si="8"/>
        <v>2</v>
      </c>
      <c r="AL31" s="64">
        <f t="shared" si="9"/>
        <v>0</v>
      </c>
      <c r="AM31" s="64">
        <f t="shared" si="10"/>
        <v>2</v>
      </c>
    </row>
    <row r="32" spans="1:39" s="69" customFormat="1" ht="60" customHeight="1" thickBot="1">
      <c r="A32" s="59" t="e">
        <f>CONCATENATE(I32,#REF!)</f>
        <v>#REF!</v>
      </c>
      <c r="B32" s="59" t="e">
        <f>CONCATENATE($I32,#REF!)</f>
        <v>#REF!</v>
      </c>
      <c r="C32" s="59" t="e">
        <f>CONCATENATE($I32,#REF!)</f>
        <v>#REF!</v>
      </c>
      <c r="D32" s="59" t="e">
        <f>CONCATENATE($I32,#REF!)</f>
        <v>#REF!</v>
      </c>
      <c r="E32" s="59" t="e">
        <f>CONCATENATE($I32,#REF!)</f>
        <v>#REF!</v>
      </c>
      <c r="F32" s="59" t="e">
        <f>CONCATENATE($I32,#REF!)</f>
        <v>#REF!</v>
      </c>
      <c r="G32" s="59" t="e">
        <f>CONCATENATE($I32,#REF!)</f>
        <v>#REF!</v>
      </c>
      <c r="H32" s="59" t="e">
        <f>CONCATENATE($I32,#REF!)</f>
        <v>#REF!</v>
      </c>
      <c r="I32" s="59" t="s">
        <v>643</v>
      </c>
      <c r="J32" s="61" t="s">
        <v>627</v>
      </c>
      <c r="K32" s="61" t="s">
        <v>654</v>
      </c>
      <c r="L32" s="62" t="s">
        <v>147</v>
      </c>
      <c r="M32" s="64"/>
      <c r="N32" s="128"/>
      <c r="O32" s="64">
        <f t="shared" si="0"/>
        <v>0</v>
      </c>
      <c r="P32" s="64"/>
      <c r="Q32" s="128"/>
      <c r="R32" s="64">
        <f t="shared" si="1"/>
        <v>0</v>
      </c>
      <c r="S32" s="64"/>
      <c r="T32" s="128"/>
      <c r="U32" s="64">
        <f t="shared" si="2"/>
        <v>0</v>
      </c>
      <c r="V32" s="64"/>
      <c r="W32" s="128"/>
      <c r="X32" s="64">
        <f t="shared" si="3"/>
        <v>0</v>
      </c>
      <c r="Y32" s="66"/>
      <c r="Z32" s="130"/>
      <c r="AA32" s="66">
        <f t="shared" si="4"/>
        <v>0</v>
      </c>
      <c r="AB32" s="66"/>
      <c r="AC32" s="130"/>
      <c r="AD32" s="66">
        <f t="shared" si="5"/>
        <v>0</v>
      </c>
      <c r="AE32" s="64"/>
      <c r="AF32" s="128"/>
      <c r="AG32" s="64">
        <f t="shared" si="6"/>
        <v>0</v>
      </c>
      <c r="AH32" s="64"/>
      <c r="AI32" s="128"/>
      <c r="AJ32" s="64">
        <f t="shared" si="7"/>
        <v>0</v>
      </c>
      <c r="AK32" s="64">
        <f t="shared" si="8"/>
        <v>0</v>
      </c>
      <c r="AL32" s="64">
        <f t="shared" si="9"/>
        <v>0</v>
      </c>
      <c r="AM32" s="64">
        <f t="shared" si="10"/>
        <v>0</v>
      </c>
    </row>
    <row r="33" spans="1:39" s="69" customFormat="1" ht="30" customHeight="1" thickBot="1">
      <c r="A33" s="59" t="e">
        <f>CONCATENATE(I33,#REF!)</f>
        <v>#REF!</v>
      </c>
      <c r="B33" s="59" t="e">
        <f>CONCATENATE($I33,#REF!)</f>
        <v>#REF!</v>
      </c>
      <c r="C33" s="59" t="e">
        <f>CONCATENATE($I33,#REF!)</f>
        <v>#REF!</v>
      </c>
      <c r="D33" s="59" t="e">
        <f>CONCATENATE($I33,#REF!)</f>
        <v>#REF!</v>
      </c>
      <c r="E33" s="59" t="e">
        <f>CONCATENATE($I33,#REF!)</f>
        <v>#REF!</v>
      </c>
      <c r="F33" s="59" t="e">
        <f>CONCATENATE($I33,#REF!)</f>
        <v>#REF!</v>
      </c>
      <c r="G33" s="59" t="e">
        <f>CONCATENATE($I33,#REF!)</f>
        <v>#REF!</v>
      </c>
      <c r="H33" s="59" t="e">
        <f>CONCATENATE($I33,#REF!)</f>
        <v>#REF!</v>
      </c>
      <c r="I33" s="69" t="s">
        <v>644</v>
      </c>
      <c r="J33" s="61" t="s">
        <v>634</v>
      </c>
      <c r="K33" s="61" t="s">
        <v>296</v>
      </c>
      <c r="L33" s="62" t="s">
        <v>147</v>
      </c>
      <c r="M33" s="64"/>
      <c r="N33" s="128"/>
      <c r="O33" s="64">
        <f t="shared" si="0"/>
        <v>0</v>
      </c>
      <c r="P33" s="71">
        <v>3</v>
      </c>
      <c r="Q33" s="128">
        <v>1</v>
      </c>
      <c r="R33" s="64">
        <f t="shared" si="1"/>
        <v>4</v>
      </c>
      <c r="S33" s="64"/>
      <c r="T33" s="128"/>
      <c r="U33" s="64">
        <f t="shared" si="2"/>
        <v>0</v>
      </c>
      <c r="V33" s="64"/>
      <c r="W33" s="128">
        <v>1</v>
      </c>
      <c r="X33" s="64">
        <f t="shared" si="3"/>
        <v>1</v>
      </c>
      <c r="Y33" s="66"/>
      <c r="Z33" s="130"/>
      <c r="AA33" s="66">
        <f t="shared" si="4"/>
        <v>0</v>
      </c>
      <c r="AB33" s="66"/>
      <c r="AC33" s="130"/>
      <c r="AD33" s="66">
        <f t="shared" si="5"/>
        <v>0</v>
      </c>
      <c r="AE33" s="64"/>
      <c r="AF33" s="128"/>
      <c r="AG33" s="64">
        <f t="shared" si="6"/>
        <v>0</v>
      </c>
      <c r="AH33" s="64"/>
      <c r="AI33" s="128"/>
      <c r="AJ33" s="64">
        <f t="shared" si="7"/>
        <v>0</v>
      </c>
      <c r="AK33" s="64">
        <f t="shared" si="8"/>
        <v>3</v>
      </c>
      <c r="AL33" s="64">
        <f t="shared" si="9"/>
        <v>2</v>
      </c>
      <c r="AM33" s="64">
        <f t="shared" si="10"/>
        <v>5</v>
      </c>
    </row>
    <row r="34" spans="1:39" s="69" customFormat="1" ht="36" customHeight="1" thickBot="1">
      <c r="A34" s="59" t="e">
        <f>CONCATENATE(I34,#REF!)</f>
        <v>#REF!</v>
      </c>
      <c r="B34" s="59" t="e">
        <f>CONCATENATE($I34,#REF!)</f>
        <v>#REF!</v>
      </c>
      <c r="C34" s="59" t="e">
        <f>CONCATENATE($I34,#REF!)</f>
        <v>#REF!</v>
      </c>
      <c r="D34" s="59" t="e">
        <f>CONCATENATE($I34,#REF!)</f>
        <v>#REF!</v>
      </c>
      <c r="E34" s="59" t="e">
        <f>CONCATENATE($I34,#REF!)</f>
        <v>#REF!</v>
      </c>
      <c r="F34" s="59" t="e">
        <f>CONCATENATE($I34,#REF!)</f>
        <v>#REF!</v>
      </c>
      <c r="G34" s="59" t="e">
        <f>CONCATENATE($I34,#REF!)</f>
        <v>#REF!</v>
      </c>
      <c r="H34" s="59" t="e">
        <f>CONCATENATE($I34,#REF!)</f>
        <v>#REF!</v>
      </c>
      <c r="I34" s="69" t="s">
        <v>645</v>
      </c>
      <c r="J34" s="61" t="s">
        <v>635</v>
      </c>
      <c r="K34" s="61" t="s">
        <v>844</v>
      </c>
      <c r="L34" s="62" t="s">
        <v>147</v>
      </c>
      <c r="M34" s="64"/>
      <c r="N34" s="128"/>
      <c r="O34" s="64">
        <f t="shared" si="0"/>
        <v>0</v>
      </c>
      <c r="P34" s="63">
        <v>1</v>
      </c>
      <c r="Q34" s="128"/>
      <c r="R34" s="64">
        <f t="shared" si="1"/>
        <v>1</v>
      </c>
      <c r="S34" s="63">
        <v>1</v>
      </c>
      <c r="T34" s="128"/>
      <c r="U34" s="64">
        <f t="shared" si="2"/>
        <v>1</v>
      </c>
      <c r="V34" s="64"/>
      <c r="W34" s="128"/>
      <c r="X34" s="64">
        <f t="shared" si="3"/>
        <v>0</v>
      </c>
      <c r="Y34" s="66"/>
      <c r="Z34" s="130"/>
      <c r="AA34" s="66">
        <f t="shared" si="4"/>
        <v>0</v>
      </c>
      <c r="AB34" s="66"/>
      <c r="AC34" s="130"/>
      <c r="AD34" s="66">
        <f t="shared" si="5"/>
        <v>0</v>
      </c>
      <c r="AE34" s="64"/>
      <c r="AF34" s="128"/>
      <c r="AG34" s="64">
        <f t="shared" si="6"/>
        <v>0</v>
      </c>
      <c r="AH34" s="64"/>
      <c r="AI34" s="128"/>
      <c r="AJ34" s="64">
        <f t="shared" si="7"/>
        <v>0</v>
      </c>
      <c r="AK34" s="64">
        <f t="shared" si="8"/>
        <v>2</v>
      </c>
      <c r="AL34" s="64">
        <f t="shared" si="9"/>
        <v>0</v>
      </c>
      <c r="AM34" s="64">
        <f t="shared" si="10"/>
        <v>2</v>
      </c>
    </row>
    <row r="35" spans="1:39" s="69" customFormat="1" ht="37.5" customHeight="1" thickBot="1">
      <c r="A35" s="59" t="e">
        <f>CONCATENATE(I35,#REF!)</f>
        <v>#REF!</v>
      </c>
      <c r="B35" s="59" t="e">
        <f>CONCATENATE($I35,#REF!)</f>
        <v>#REF!</v>
      </c>
      <c r="C35" s="59" t="e">
        <f>CONCATENATE($I35,#REF!)</f>
        <v>#REF!</v>
      </c>
      <c r="D35" s="59" t="e">
        <f>CONCATENATE($I35,#REF!)</f>
        <v>#REF!</v>
      </c>
      <c r="E35" s="59" t="e">
        <f>CONCATENATE($I35,#REF!)</f>
        <v>#REF!</v>
      </c>
      <c r="F35" s="59" t="e">
        <f>CONCATENATE($I35,#REF!)</f>
        <v>#REF!</v>
      </c>
      <c r="G35" s="59" t="e">
        <f>CONCATENATE($I35,#REF!)</f>
        <v>#REF!</v>
      </c>
      <c r="H35" s="59" t="e">
        <f>CONCATENATE($I35,#REF!)</f>
        <v>#REF!</v>
      </c>
      <c r="I35" s="69" t="s">
        <v>646</v>
      </c>
      <c r="J35" s="61" t="s">
        <v>637</v>
      </c>
      <c r="K35" s="61" t="s">
        <v>845</v>
      </c>
      <c r="L35" s="62" t="s">
        <v>147</v>
      </c>
      <c r="M35" s="64"/>
      <c r="N35" s="128"/>
      <c r="O35" s="64">
        <f t="shared" si="0"/>
        <v>0</v>
      </c>
      <c r="P35" s="63">
        <v>1</v>
      </c>
      <c r="Q35" s="128"/>
      <c r="R35" s="64">
        <f t="shared" si="1"/>
        <v>1</v>
      </c>
      <c r="S35" s="64"/>
      <c r="T35" s="128"/>
      <c r="U35" s="64">
        <f t="shared" si="2"/>
        <v>0</v>
      </c>
      <c r="V35" s="63">
        <v>1</v>
      </c>
      <c r="W35" s="128"/>
      <c r="X35" s="64">
        <f t="shared" si="3"/>
        <v>1</v>
      </c>
      <c r="Y35" s="66"/>
      <c r="Z35" s="130"/>
      <c r="AA35" s="66">
        <f t="shared" si="4"/>
        <v>0</v>
      </c>
      <c r="AB35" s="66"/>
      <c r="AC35" s="130"/>
      <c r="AD35" s="66">
        <f t="shared" si="5"/>
        <v>0</v>
      </c>
      <c r="AE35" s="64"/>
      <c r="AF35" s="128"/>
      <c r="AG35" s="64">
        <f t="shared" si="6"/>
        <v>0</v>
      </c>
      <c r="AH35" s="64"/>
      <c r="AI35" s="128"/>
      <c r="AJ35" s="64">
        <f t="shared" si="7"/>
        <v>0</v>
      </c>
      <c r="AK35" s="64">
        <f t="shared" si="8"/>
        <v>2</v>
      </c>
      <c r="AL35" s="64">
        <f t="shared" si="9"/>
        <v>0</v>
      </c>
      <c r="AM35" s="64">
        <f t="shared" si="10"/>
        <v>2</v>
      </c>
    </row>
    <row r="36" spans="1:39" s="69" customFormat="1" ht="57" customHeight="1" thickBot="1">
      <c r="A36" s="59" t="e">
        <f>CONCATENATE(I36,#REF!)</f>
        <v>#REF!</v>
      </c>
      <c r="B36" s="59" t="e">
        <f>CONCATENATE($I36,#REF!)</f>
        <v>#REF!</v>
      </c>
      <c r="C36" s="59" t="e">
        <f>CONCATENATE($I36,#REF!)</f>
        <v>#REF!</v>
      </c>
      <c r="D36" s="59" t="e">
        <f>CONCATENATE($I36,#REF!)</f>
        <v>#REF!</v>
      </c>
      <c r="E36" s="59" t="e">
        <f>CONCATENATE($I36,#REF!)</f>
        <v>#REF!</v>
      </c>
      <c r="F36" s="59" t="e">
        <f>CONCATENATE($I36,#REF!)</f>
        <v>#REF!</v>
      </c>
      <c r="G36" s="59" t="e">
        <f>CONCATENATE($I36,#REF!)</f>
        <v>#REF!</v>
      </c>
      <c r="H36" s="59" t="e">
        <f>CONCATENATE($I36,#REF!)</f>
        <v>#REF!</v>
      </c>
      <c r="I36" s="69" t="s">
        <v>647</v>
      </c>
      <c r="J36" s="61" t="s">
        <v>622</v>
      </c>
      <c r="K36" s="61" t="s">
        <v>655</v>
      </c>
      <c r="L36" s="62" t="s">
        <v>147</v>
      </c>
      <c r="M36" s="64"/>
      <c r="N36" s="128"/>
      <c r="O36" s="64">
        <f t="shared" si="0"/>
        <v>0</v>
      </c>
      <c r="P36" s="64"/>
      <c r="Q36" s="128"/>
      <c r="R36" s="64">
        <f t="shared" si="1"/>
        <v>0</v>
      </c>
      <c r="S36" s="64"/>
      <c r="T36" s="128"/>
      <c r="U36" s="64">
        <f t="shared" si="2"/>
        <v>0</v>
      </c>
      <c r="V36" s="64"/>
      <c r="W36" s="128"/>
      <c r="X36" s="64">
        <f t="shared" si="3"/>
        <v>0</v>
      </c>
      <c r="Y36" s="66"/>
      <c r="Z36" s="130"/>
      <c r="AA36" s="66">
        <f t="shared" si="4"/>
        <v>0</v>
      </c>
      <c r="AB36" s="66"/>
      <c r="AC36" s="130"/>
      <c r="AD36" s="66">
        <f t="shared" si="5"/>
        <v>0</v>
      </c>
      <c r="AE36" s="64"/>
      <c r="AF36" s="128"/>
      <c r="AG36" s="64">
        <f t="shared" si="6"/>
        <v>0</v>
      </c>
      <c r="AH36" s="64"/>
      <c r="AI36" s="128"/>
      <c r="AJ36" s="64">
        <f t="shared" si="7"/>
        <v>0</v>
      </c>
      <c r="AK36" s="64">
        <f t="shared" si="8"/>
        <v>0</v>
      </c>
      <c r="AL36" s="64">
        <f t="shared" si="9"/>
        <v>0</v>
      </c>
      <c r="AM36" s="64">
        <f t="shared" si="10"/>
        <v>0</v>
      </c>
    </row>
    <row r="37" spans="1:39" s="69" customFormat="1" ht="59.25" customHeight="1" thickBot="1">
      <c r="A37" s="59" t="e">
        <f>CONCATENATE(I37,#REF!)</f>
        <v>#REF!</v>
      </c>
      <c r="B37" s="59" t="e">
        <f>CONCATENATE($I37,#REF!)</f>
        <v>#REF!</v>
      </c>
      <c r="C37" s="59" t="e">
        <f>CONCATENATE($I37,#REF!)</f>
        <v>#REF!</v>
      </c>
      <c r="D37" s="59" t="e">
        <f>CONCATENATE($I37,#REF!)</f>
        <v>#REF!</v>
      </c>
      <c r="E37" s="59" t="e">
        <f>CONCATENATE($I37,#REF!)</f>
        <v>#REF!</v>
      </c>
      <c r="F37" s="59" t="e">
        <f>CONCATENATE($I37,#REF!)</f>
        <v>#REF!</v>
      </c>
      <c r="G37" s="59" t="e">
        <f>CONCATENATE($I37,#REF!)</f>
        <v>#REF!</v>
      </c>
      <c r="H37" s="59" t="e">
        <f>CONCATENATE($I37,#REF!)</f>
        <v>#REF!</v>
      </c>
      <c r="I37" s="69" t="s">
        <v>648</v>
      </c>
      <c r="J37" s="61" t="s">
        <v>622</v>
      </c>
      <c r="K37" s="61" t="s">
        <v>656</v>
      </c>
      <c r="L37" s="62" t="s">
        <v>147</v>
      </c>
      <c r="M37" s="64"/>
      <c r="N37" s="128"/>
      <c r="O37" s="64">
        <f t="shared" si="0"/>
        <v>0</v>
      </c>
      <c r="P37" s="64"/>
      <c r="Q37" s="128"/>
      <c r="R37" s="64">
        <f t="shared" si="1"/>
        <v>0</v>
      </c>
      <c r="S37" s="64"/>
      <c r="T37" s="128"/>
      <c r="U37" s="64">
        <f t="shared" si="2"/>
        <v>0</v>
      </c>
      <c r="V37" s="64"/>
      <c r="W37" s="128"/>
      <c r="X37" s="64">
        <f t="shared" si="3"/>
        <v>0</v>
      </c>
      <c r="Y37" s="66"/>
      <c r="Z37" s="130"/>
      <c r="AA37" s="66">
        <f t="shared" si="4"/>
        <v>0</v>
      </c>
      <c r="AB37" s="66"/>
      <c r="AC37" s="130"/>
      <c r="AD37" s="66">
        <f t="shared" si="5"/>
        <v>0</v>
      </c>
      <c r="AE37" s="64"/>
      <c r="AF37" s="128"/>
      <c r="AG37" s="64">
        <f t="shared" si="6"/>
        <v>0</v>
      </c>
      <c r="AH37" s="64"/>
      <c r="AI37" s="128"/>
      <c r="AJ37" s="64">
        <f t="shared" si="7"/>
        <v>0</v>
      </c>
      <c r="AK37" s="64">
        <f t="shared" si="8"/>
        <v>0</v>
      </c>
      <c r="AL37" s="64">
        <f t="shared" si="9"/>
        <v>0</v>
      </c>
      <c r="AM37" s="64">
        <f t="shared" si="10"/>
        <v>0</v>
      </c>
    </row>
    <row r="38" spans="1:39" s="69" customFormat="1" ht="33.75" customHeight="1" thickBot="1">
      <c r="A38" s="59" t="e">
        <f>CONCATENATE(I38,#REF!)</f>
        <v>#REF!</v>
      </c>
      <c r="B38" s="59" t="e">
        <f>CONCATENATE($I38,#REF!)</f>
        <v>#REF!</v>
      </c>
      <c r="C38" s="59" t="e">
        <f>CONCATENATE($I38,#REF!)</f>
        <v>#REF!</v>
      </c>
      <c r="D38" s="59" t="e">
        <f>CONCATENATE($I38,#REF!)</f>
        <v>#REF!</v>
      </c>
      <c r="E38" s="59" t="e">
        <f>CONCATENATE($I38,#REF!)</f>
        <v>#REF!</v>
      </c>
      <c r="F38" s="59" t="e">
        <f>CONCATENATE($I38,#REF!)</f>
        <v>#REF!</v>
      </c>
      <c r="G38" s="59" t="e">
        <f>CONCATENATE($I38,#REF!)</f>
        <v>#REF!</v>
      </c>
      <c r="H38" s="59" t="e">
        <f>CONCATENATE($I38,#REF!)</f>
        <v>#REF!</v>
      </c>
      <c r="I38" s="59" t="s">
        <v>649</v>
      </c>
      <c r="J38" s="61" t="s">
        <v>631</v>
      </c>
      <c r="K38" s="61" t="s">
        <v>805</v>
      </c>
      <c r="L38" s="62" t="s">
        <v>147</v>
      </c>
      <c r="M38" s="64"/>
      <c r="N38" s="128"/>
      <c r="O38" s="64">
        <f t="shared" si="0"/>
        <v>0</v>
      </c>
      <c r="P38" s="64"/>
      <c r="Q38" s="128"/>
      <c r="R38" s="64">
        <f t="shared" si="1"/>
        <v>0</v>
      </c>
      <c r="S38" s="64"/>
      <c r="T38" s="128"/>
      <c r="U38" s="64">
        <f t="shared" si="2"/>
        <v>0</v>
      </c>
      <c r="V38" s="64"/>
      <c r="W38" s="128"/>
      <c r="X38" s="64">
        <f t="shared" si="3"/>
        <v>0</v>
      </c>
      <c r="Y38" s="66"/>
      <c r="Z38" s="130"/>
      <c r="AA38" s="66">
        <f t="shared" si="4"/>
        <v>0</v>
      </c>
      <c r="AB38" s="66"/>
      <c r="AC38" s="130"/>
      <c r="AD38" s="66">
        <f t="shared" si="5"/>
        <v>0</v>
      </c>
      <c r="AE38" s="64"/>
      <c r="AF38" s="128"/>
      <c r="AG38" s="64">
        <f t="shared" si="6"/>
        <v>0</v>
      </c>
      <c r="AH38" s="64"/>
      <c r="AI38" s="128"/>
      <c r="AJ38" s="64">
        <f t="shared" si="7"/>
        <v>0</v>
      </c>
      <c r="AK38" s="64">
        <f t="shared" si="8"/>
        <v>0</v>
      </c>
      <c r="AL38" s="64">
        <f t="shared" si="9"/>
        <v>0</v>
      </c>
      <c r="AM38" s="64">
        <f t="shared" si="10"/>
        <v>0</v>
      </c>
    </row>
    <row r="39" spans="1:39" s="69" customFormat="1" ht="58.5" customHeight="1" thickBot="1">
      <c r="A39" s="59" t="e">
        <f>CONCATENATE(I39,#REF!)</f>
        <v>#REF!</v>
      </c>
      <c r="B39" s="59" t="e">
        <f>CONCATENATE($I39,#REF!)</f>
        <v>#REF!</v>
      </c>
      <c r="C39" s="59" t="e">
        <f>CONCATENATE($I39,#REF!)</f>
        <v>#REF!</v>
      </c>
      <c r="D39" s="59" t="e">
        <f>CONCATENATE($I39,#REF!)</f>
        <v>#REF!</v>
      </c>
      <c r="E39" s="59" t="e">
        <f>CONCATENATE($I39,#REF!)</f>
        <v>#REF!</v>
      </c>
      <c r="F39" s="59" t="e">
        <f>CONCATENATE($I39,#REF!)</f>
        <v>#REF!</v>
      </c>
      <c r="G39" s="59" t="e">
        <f>CONCATENATE($I39,#REF!)</f>
        <v>#REF!</v>
      </c>
      <c r="H39" s="59" t="e">
        <f>CONCATENATE($I39,#REF!)</f>
        <v>#REF!</v>
      </c>
      <c r="I39" s="59" t="s">
        <v>650</v>
      </c>
      <c r="J39" s="61" t="s">
        <v>622</v>
      </c>
      <c r="K39" s="61" t="s">
        <v>657</v>
      </c>
      <c r="L39" s="62" t="s">
        <v>147</v>
      </c>
      <c r="M39" s="64"/>
      <c r="N39" s="128"/>
      <c r="O39" s="64">
        <f t="shared" si="0"/>
        <v>0</v>
      </c>
      <c r="P39" s="64"/>
      <c r="Q39" s="128"/>
      <c r="R39" s="64">
        <f t="shared" si="1"/>
        <v>0</v>
      </c>
      <c r="S39" s="64"/>
      <c r="T39" s="128"/>
      <c r="U39" s="64">
        <f t="shared" si="2"/>
        <v>0</v>
      </c>
      <c r="V39" s="64"/>
      <c r="W39" s="128"/>
      <c r="X39" s="64">
        <f t="shared" si="3"/>
        <v>0</v>
      </c>
      <c r="Y39" s="66"/>
      <c r="Z39" s="130"/>
      <c r="AA39" s="66">
        <f t="shared" si="4"/>
        <v>0</v>
      </c>
      <c r="AB39" s="66"/>
      <c r="AC39" s="130"/>
      <c r="AD39" s="66">
        <f t="shared" si="5"/>
        <v>0</v>
      </c>
      <c r="AE39" s="64"/>
      <c r="AF39" s="128"/>
      <c r="AG39" s="64">
        <f t="shared" si="6"/>
        <v>0</v>
      </c>
      <c r="AH39" s="64"/>
      <c r="AI39" s="128"/>
      <c r="AJ39" s="64">
        <f t="shared" si="7"/>
        <v>0</v>
      </c>
      <c r="AK39" s="64">
        <f t="shared" si="8"/>
        <v>0</v>
      </c>
      <c r="AL39" s="64">
        <f t="shared" si="9"/>
        <v>0</v>
      </c>
      <c r="AM39" s="64">
        <f t="shared" si="10"/>
        <v>0</v>
      </c>
    </row>
    <row r="40" spans="1:39" s="69" customFormat="1" ht="57" customHeight="1" thickBot="1">
      <c r="A40" s="59" t="e">
        <f>CONCATENATE(I40,#REF!)</f>
        <v>#REF!</v>
      </c>
      <c r="B40" s="59" t="e">
        <f>CONCATENATE($I40,#REF!)</f>
        <v>#REF!</v>
      </c>
      <c r="C40" s="59" t="e">
        <f>CONCATENATE($I40,#REF!)</f>
        <v>#REF!</v>
      </c>
      <c r="D40" s="59" t="e">
        <f>CONCATENATE($I40,#REF!)</f>
        <v>#REF!</v>
      </c>
      <c r="E40" s="59" t="e">
        <f>CONCATENATE($I40,#REF!)</f>
        <v>#REF!</v>
      </c>
      <c r="F40" s="59" t="e">
        <f>CONCATENATE($I40,#REF!)</f>
        <v>#REF!</v>
      </c>
      <c r="G40" s="59" t="e">
        <f>CONCATENATE($I40,#REF!)</f>
        <v>#REF!</v>
      </c>
      <c r="H40" s="59" t="e">
        <f>CONCATENATE($I40,#REF!)</f>
        <v>#REF!</v>
      </c>
      <c r="I40" s="59" t="s">
        <v>651</v>
      </c>
      <c r="J40" s="61" t="s">
        <v>624</v>
      </c>
      <c r="K40" s="61" t="s">
        <v>658</v>
      </c>
      <c r="L40" s="62" t="s">
        <v>147</v>
      </c>
      <c r="M40" s="64"/>
      <c r="N40" s="128"/>
      <c r="O40" s="64">
        <f t="shared" si="0"/>
        <v>0</v>
      </c>
      <c r="P40" s="64"/>
      <c r="Q40" s="128"/>
      <c r="R40" s="64">
        <f t="shared" si="1"/>
        <v>0</v>
      </c>
      <c r="S40" s="64"/>
      <c r="T40" s="128"/>
      <c r="U40" s="64">
        <f t="shared" si="2"/>
        <v>0</v>
      </c>
      <c r="V40" s="64"/>
      <c r="W40" s="128"/>
      <c r="X40" s="64">
        <f t="shared" si="3"/>
        <v>0</v>
      </c>
      <c r="Y40" s="66"/>
      <c r="Z40" s="130"/>
      <c r="AA40" s="66">
        <f t="shared" si="4"/>
        <v>0</v>
      </c>
      <c r="AB40" s="66"/>
      <c r="AC40" s="130"/>
      <c r="AD40" s="66">
        <f t="shared" si="5"/>
        <v>0</v>
      </c>
      <c r="AE40" s="64"/>
      <c r="AF40" s="128"/>
      <c r="AG40" s="64">
        <f t="shared" si="6"/>
        <v>0</v>
      </c>
      <c r="AH40" s="64"/>
      <c r="AI40" s="128"/>
      <c r="AJ40" s="64">
        <f t="shared" si="7"/>
        <v>0</v>
      </c>
      <c r="AK40" s="64">
        <f t="shared" si="8"/>
        <v>0</v>
      </c>
      <c r="AL40" s="64">
        <f t="shared" si="9"/>
        <v>0</v>
      </c>
      <c r="AM40" s="64">
        <f t="shared" si="10"/>
        <v>0</v>
      </c>
    </row>
    <row r="41" spans="1:39" s="69" customFormat="1" ht="30" customHeight="1" thickBot="1">
      <c r="A41" s="59" t="e">
        <f>CONCATENATE(I41,#REF!)</f>
        <v>#REF!</v>
      </c>
      <c r="B41" s="59" t="e">
        <f>CONCATENATE($I41,#REF!)</f>
        <v>#REF!</v>
      </c>
      <c r="C41" s="59" t="e">
        <f>CONCATENATE($I41,#REF!)</f>
        <v>#REF!</v>
      </c>
      <c r="D41" s="59" t="e">
        <f>CONCATENATE($I41,#REF!)</f>
        <v>#REF!</v>
      </c>
      <c r="E41" s="59" t="e">
        <f>CONCATENATE($I41,#REF!)</f>
        <v>#REF!</v>
      </c>
      <c r="F41" s="59" t="e">
        <f>CONCATENATE($I41,#REF!)</f>
        <v>#REF!</v>
      </c>
      <c r="G41" s="59" t="e">
        <f>CONCATENATE($I41,#REF!)</f>
        <v>#REF!</v>
      </c>
      <c r="H41" s="59" t="e">
        <f>CONCATENATE($I41,#REF!)</f>
        <v>#REF!</v>
      </c>
      <c r="I41" s="59" t="s">
        <v>652</v>
      </c>
      <c r="J41" s="61" t="s">
        <v>629</v>
      </c>
      <c r="K41" s="61" t="s">
        <v>814</v>
      </c>
      <c r="L41" s="62" t="s">
        <v>147</v>
      </c>
      <c r="M41" s="64"/>
      <c r="N41" s="128"/>
      <c r="O41" s="64">
        <f t="shared" si="0"/>
        <v>0</v>
      </c>
      <c r="P41" s="64"/>
      <c r="Q41" s="128"/>
      <c r="R41" s="64">
        <f t="shared" si="1"/>
        <v>0</v>
      </c>
      <c r="S41" s="64"/>
      <c r="T41" s="128"/>
      <c r="U41" s="64">
        <f t="shared" si="2"/>
        <v>0</v>
      </c>
      <c r="V41" s="63">
        <v>1</v>
      </c>
      <c r="W41" s="128"/>
      <c r="X41" s="64">
        <f t="shared" si="3"/>
        <v>1</v>
      </c>
      <c r="Y41" s="66"/>
      <c r="Z41" s="130"/>
      <c r="AA41" s="66">
        <f t="shared" si="4"/>
        <v>0</v>
      </c>
      <c r="AB41" s="66"/>
      <c r="AC41" s="130"/>
      <c r="AD41" s="66">
        <f t="shared" si="5"/>
        <v>0</v>
      </c>
      <c r="AE41" s="64"/>
      <c r="AF41" s="128"/>
      <c r="AG41" s="64">
        <f t="shared" si="6"/>
        <v>0</v>
      </c>
      <c r="AH41" s="64"/>
      <c r="AI41" s="128"/>
      <c r="AJ41" s="64">
        <f t="shared" si="7"/>
        <v>0</v>
      </c>
      <c r="AK41" s="64">
        <f t="shared" si="8"/>
        <v>1</v>
      </c>
      <c r="AL41" s="64">
        <f t="shared" si="9"/>
        <v>0</v>
      </c>
      <c r="AM41" s="64">
        <f t="shared" si="10"/>
        <v>1</v>
      </c>
    </row>
    <row r="42" spans="1:39" s="69" customFormat="1" ht="59.25" customHeight="1" thickBot="1">
      <c r="A42" s="59" t="e">
        <f>CONCATENATE(I42,#REF!)</f>
        <v>#REF!</v>
      </c>
      <c r="B42" s="59" t="e">
        <f>CONCATENATE($I42,#REF!)</f>
        <v>#REF!</v>
      </c>
      <c r="C42" s="59" t="e">
        <f>CONCATENATE($I42,#REF!)</f>
        <v>#REF!</v>
      </c>
      <c r="D42" s="59" t="e">
        <f>CONCATENATE($I42,#REF!)</f>
        <v>#REF!</v>
      </c>
      <c r="E42" s="59" t="e">
        <f>CONCATENATE($I42,#REF!)</f>
        <v>#REF!</v>
      </c>
      <c r="F42" s="59" t="e">
        <f>CONCATENATE($I42,#REF!)</f>
        <v>#REF!</v>
      </c>
      <c r="G42" s="59" t="e">
        <f>CONCATENATE($I42,#REF!)</f>
        <v>#REF!</v>
      </c>
      <c r="H42" s="59" t="e">
        <f>CONCATENATE($I42,#REF!)</f>
        <v>#REF!</v>
      </c>
      <c r="I42" s="59" t="s">
        <v>653</v>
      </c>
      <c r="J42" s="61" t="s">
        <v>629</v>
      </c>
      <c r="K42" s="61" t="s">
        <v>942</v>
      </c>
      <c r="L42" s="62" t="s">
        <v>147</v>
      </c>
      <c r="M42" s="64"/>
      <c r="N42" s="128"/>
      <c r="O42" s="64">
        <f t="shared" si="0"/>
        <v>0</v>
      </c>
      <c r="P42" s="64"/>
      <c r="Q42" s="128"/>
      <c r="R42" s="64">
        <f t="shared" si="1"/>
        <v>0</v>
      </c>
      <c r="S42" s="64"/>
      <c r="T42" s="128"/>
      <c r="U42" s="64">
        <f t="shared" si="2"/>
        <v>0</v>
      </c>
      <c r="V42" s="64"/>
      <c r="W42" s="128"/>
      <c r="X42" s="64">
        <f t="shared" si="3"/>
        <v>0</v>
      </c>
      <c r="Y42" s="66"/>
      <c r="Z42" s="130"/>
      <c r="AA42" s="66">
        <f t="shared" si="4"/>
        <v>0</v>
      </c>
      <c r="AB42" s="66"/>
      <c r="AC42" s="130"/>
      <c r="AD42" s="66">
        <f t="shared" si="5"/>
        <v>0</v>
      </c>
      <c r="AE42" s="64"/>
      <c r="AF42" s="128"/>
      <c r="AG42" s="64">
        <f t="shared" si="6"/>
        <v>0</v>
      </c>
      <c r="AH42" s="64"/>
      <c r="AI42" s="128"/>
      <c r="AJ42" s="64">
        <f t="shared" si="7"/>
        <v>0</v>
      </c>
      <c r="AK42" s="64">
        <f t="shared" si="8"/>
        <v>0</v>
      </c>
      <c r="AL42" s="64">
        <f t="shared" si="9"/>
        <v>0</v>
      </c>
      <c r="AM42" s="64">
        <f t="shared" si="10"/>
        <v>0</v>
      </c>
    </row>
    <row r="43" spans="1:39" s="92" customFormat="1" ht="28.5" thickBot="1">
      <c r="A43" s="69"/>
      <c r="B43" s="69"/>
      <c r="C43" s="69"/>
      <c r="D43" s="69"/>
      <c r="E43" s="69"/>
      <c r="F43" s="69"/>
      <c r="G43" s="69"/>
      <c r="H43" s="69"/>
      <c r="J43" s="101"/>
      <c r="K43" s="76" t="s">
        <v>944</v>
      </c>
      <c r="L43" s="102"/>
      <c r="M43" s="78">
        <f>SUM(M9:M42)</f>
        <v>0</v>
      </c>
      <c r="N43" s="78">
        <f>SUM(N9:N42)</f>
        <v>18</v>
      </c>
      <c r="O43" s="78">
        <f>SUM(O9:O42)</f>
        <v>18</v>
      </c>
      <c r="P43" s="78">
        <f aca="true" t="shared" si="11" ref="P43:AJ43">SUM(P9:P42)</f>
        <v>7</v>
      </c>
      <c r="Q43" s="78">
        <f t="shared" si="11"/>
        <v>1</v>
      </c>
      <c r="R43" s="78">
        <f t="shared" si="11"/>
        <v>8</v>
      </c>
      <c r="S43" s="78">
        <f t="shared" si="11"/>
        <v>1</v>
      </c>
      <c r="T43" s="78">
        <f t="shared" si="11"/>
        <v>5</v>
      </c>
      <c r="U43" s="78">
        <f t="shared" si="11"/>
        <v>6</v>
      </c>
      <c r="V43" s="78">
        <f t="shared" si="11"/>
        <v>6</v>
      </c>
      <c r="W43" s="78">
        <f t="shared" si="11"/>
        <v>2</v>
      </c>
      <c r="X43" s="78">
        <f t="shared" si="11"/>
        <v>8</v>
      </c>
      <c r="Y43" s="78">
        <f t="shared" si="11"/>
        <v>0</v>
      </c>
      <c r="Z43" s="78">
        <f t="shared" si="11"/>
        <v>0</v>
      </c>
      <c r="AA43" s="78">
        <f t="shared" si="11"/>
        <v>0</v>
      </c>
      <c r="AB43" s="78">
        <f t="shared" si="11"/>
        <v>0</v>
      </c>
      <c r="AC43" s="78">
        <f t="shared" si="11"/>
        <v>0</v>
      </c>
      <c r="AD43" s="78">
        <f t="shared" si="11"/>
        <v>0</v>
      </c>
      <c r="AE43" s="78">
        <f t="shared" si="11"/>
        <v>0</v>
      </c>
      <c r="AF43" s="78">
        <f t="shared" si="11"/>
        <v>0</v>
      </c>
      <c r="AG43" s="78">
        <f t="shared" si="11"/>
        <v>0</v>
      </c>
      <c r="AH43" s="78">
        <f t="shared" si="11"/>
        <v>0</v>
      </c>
      <c r="AI43" s="78">
        <f t="shared" si="11"/>
        <v>0</v>
      </c>
      <c r="AJ43" s="78">
        <f t="shared" si="11"/>
        <v>0</v>
      </c>
      <c r="AK43" s="78">
        <f>SUM(AK9:AK42)</f>
        <v>14</v>
      </c>
      <c r="AL43" s="78">
        <f>SUM(AL9:AL42)</f>
        <v>26</v>
      </c>
      <c r="AM43" s="78">
        <f>SUM(AM9:AM42)</f>
        <v>40</v>
      </c>
    </row>
  </sheetData>
  <sheetProtection/>
  <autoFilter ref="A8:L43"/>
  <mergeCells count="3">
    <mergeCell ref="O1:X1"/>
    <mergeCell ref="K2:L2"/>
    <mergeCell ref="L6:L8"/>
  </mergeCells>
  <printOptions/>
  <pageMargins left="0.2" right="0.2" top="0.4" bottom="0.24" header="0.17" footer="0.16"/>
  <pageSetup horizontalDpi="600" verticalDpi="600" orientation="landscape" paperSize="9" scale="60" r:id="rId3"/>
  <headerFooter alignWithMargins="0">
    <oddHeader>&amp;C&amp;"Arial,Grassetto Corsivo"&amp;24&amp;U&amp;A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49"/>
  <sheetViews>
    <sheetView showGridLines="0" zoomScaleSheetLayoutView="80" zoomScalePageLayoutView="0" workbookViewId="0" topLeftCell="AD49">
      <selection activeCell="AO49" sqref="AO49"/>
    </sheetView>
  </sheetViews>
  <sheetFormatPr defaultColWidth="10.140625" defaultRowHeight="12.75"/>
  <cols>
    <col min="1" max="8" width="10.140625" style="10" hidden="1" customWidth="1"/>
    <col min="9" max="9" width="10.140625" style="3" hidden="1" customWidth="1"/>
    <col min="10" max="10" width="10.140625" style="1" hidden="1" customWidth="1"/>
    <col min="11" max="11" width="65.421875" style="1" customWidth="1"/>
    <col min="12" max="12" width="19.140625" style="2" customWidth="1"/>
    <col min="13" max="13" width="14.57421875" style="10" hidden="1" customWidth="1"/>
    <col min="14" max="14" width="14.421875" style="10" hidden="1" customWidth="1"/>
    <col min="15" max="15" width="14.421875" style="10" customWidth="1"/>
    <col min="16" max="17" width="14.140625" style="10" hidden="1" customWidth="1"/>
    <col min="18" max="18" width="15.140625" style="10" customWidth="1"/>
    <col min="19" max="20" width="14.00390625" style="10" hidden="1" customWidth="1"/>
    <col min="21" max="21" width="13.57421875" style="10" customWidth="1"/>
    <col min="22" max="22" width="12.140625" style="10" hidden="1" customWidth="1"/>
    <col min="23" max="23" width="12.57421875" style="10" hidden="1" customWidth="1"/>
    <col min="24" max="24" width="21.140625" style="10" customWidth="1"/>
    <col min="25" max="25" width="14.00390625" style="10" hidden="1" customWidth="1"/>
    <col min="26" max="26" width="13.57421875" style="10" hidden="1" customWidth="1"/>
    <col min="27" max="27" width="16.7109375" style="10" customWidth="1"/>
    <col min="28" max="28" width="13.28125" style="10" hidden="1" customWidth="1"/>
    <col min="29" max="29" width="13.57421875" style="10" hidden="1" customWidth="1"/>
    <col min="30" max="30" width="18.00390625" style="10" customWidth="1"/>
    <col min="31" max="31" width="13.28125" style="10" hidden="1" customWidth="1"/>
    <col min="32" max="32" width="13.00390625" style="10" hidden="1" customWidth="1"/>
    <col min="33" max="33" width="20.28125" style="10" customWidth="1"/>
    <col min="34" max="35" width="13.28125" style="10" hidden="1" customWidth="1"/>
    <col min="36" max="36" width="17.421875" style="10" customWidth="1"/>
    <col min="37" max="37" width="13.140625" style="10" hidden="1" customWidth="1"/>
    <col min="38" max="38" width="12.8515625" style="10" hidden="1" customWidth="1"/>
    <col min="39" max="39" width="17.7109375" style="10" customWidth="1"/>
    <col min="40" max="16384" width="10.140625" style="3" customWidth="1"/>
  </cols>
  <sheetData>
    <row r="1" spans="10:24" s="10" customFormat="1" ht="88.5" customHeight="1" thickBot="1">
      <c r="J1" s="13"/>
      <c r="K1" s="55" t="s">
        <v>967</v>
      </c>
      <c r="L1" s="14"/>
      <c r="M1" s="14"/>
      <c r="N1" s="14"/>
      <c r="O1" s="160" t="s">
        <v>949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32.25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12" s="10" customFormat="1" ht="20.25" customHeight="1">
      <c r="J3" s="27"/>
      <c r="K3" s="36" t="s">
        <v>323</v>
      </c>
      <c r="L3" s="49">
        <f>data!$A$1</f>
        <v>39828</v>
      </c>
    </row>
    <row r="4" spans="10:39" s="17" customFormat="1" ht="21" customHeight="1">
      <c r="J4" s="16"/>
      <c r="K4" s="42" t="s">
        <v>256</v>
      </c>
      <c r="L4" s="50" t="s">
        <v>760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0:39" s="19" customFormat="1" ht="19.5" customHeight="1" thickBot="1">
      <c r="J5" s="18"/>
      <c r="K5" s="43" t="s">
        <v>257</v>
      </c>
      <c r="L5" s="50" t="s">
        <v>761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84" customFormat="1" ht="54.75" customHeight="1" thickBot="1">
      <c r="A6" s="79"/>
      <c r="B6" s="79"/>
      <c r="C6" s="79"/>
      <c r="D6" s="79"/>
      <c r="E6" s="79"/>
      <c r="F6" s="79"/>
      <c r="G6" s="79"/>
      <c r="H6" s="79"/>
      <c r="J6" s="106"/>
      <c r="K6" s="81" t="s">
        <v>258</v>
      </c>
      <c r="L6" s="175"/>
      <c r="M6" s="82" t="s">
        <v>317</v>
      </c>
      <c r="N6" s="82" t="s">
        <v>317</v>
      </c>
      <c r="O6" s="82" t="s">
        <v>317</v>
      </c>
      <c r="P6" s="82" t="s">
        <v>321</v>
      </c>
      <c r="Q6" s="82" t="s">
        <v>321</v>
      </c>
      <c r="R6" s="82" t="s">
        <v>321</v>
      </c>
      <c r="S6" s="82" t="s">
        <v>316</v>
      </c>
      <c r="T6" s="82" t="s">
        <v>316</v>
      </c>
      <c r="U6" s="82" t="s">
        <v>316</v>
      </c>
      <c r="V6" s="82" t="s">
        <v>318</v>
      </c>
      <c r="W6" s="82" t="s">
        <v>318</v>
      </c>
      <c r="X6" s="82" t="s">
        <v>318</v>
      </c>
      <c r="Y6" s="82" t="s">
        <v>937</v>
      </c>
      <c r="Z6" s="82" t="s">
        <v>937</v>
      </c>
      <c r="AA6" s="82" t="s">
        <v>937</v>
      </c>
      <c r="AB6" s="82" t="s">
        <v>413</v>
      </c>
      <c r="AC6" s="82" t="s">
        <v>413</v>
      </c>
      <c r="AD6" s="82" t="s">
        <v>413</v>
      </c>
      <c r="AE6" s="82" t="s">
        <v>319</v>
      </c>
      <c r="AF6" s="82" t="s">
        <v>319</v>
      </c>
      <c r="AG6" s="82" t="s">
        <v>319</v>
      </c>
      <c r="AH6" s="82" t="s">
        <v>320</v>
      </c>
      <c r="AI6" s="82" t="s">
        <v>320</v>
      </c>
      <c r="AJ6" s="82" t="s">
        <v>320</v>
      </c>
      <c r="AK6" s="82" t="s">
        <v>191</v>
      </c>
      <c r="AL6" s="82" t="s">
        <v>191</v>
      </c>
      <c r="AM6" s="82" t="s">
        <v>191</v>
      </c>
    </row>
    <row r="7" spans="1:39" s="9" customFormat="1" ht="9" customHeight="1" thickBot="1">
      <c r="A7" s="23"/>
      <c r="B7" s="23"/>
      <c r="C7" s="23"/>
      <c r="D7" s="23"/>
      <c r="E7" s="23"/>
      <c r="F7" s="23"/>
      <c r="G7" s="23"/>
      <c r="H7" s="23"/>
      <c r="J7" s="24"/>
      <c r="K7" s="24"/>
      <c r="L7" s="175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s="84" customFormat="1" ht="48.75" customHeight="1" thickBot="1">
      <c r="A8" s="83"/>
      <c r="B8" s="83"/>
      <c r="C8" s="83"/>
      <c r="D8" s="83"/>
      <c r="E8" s="83"/>
      <c r="F8" s="83"/>
      <c r="G8" s="83"/>
      <c r="H8" s="83"/>
      <c r="J8" s="85"/>
      <c r="K8" s="85"/>
      <c r="L8" s="34"/>
      <c r="M8" s="86" t="s">
        <v>956</v>
      </c>
      <c r="N8" s="138" t="s">
        <v>957</v>
      </c>
      <c r="O8" s="86" t="s">
        <v>958</v>
      </c>
      <c r="P8" s="86" t="s">
        <v>956</v>
      </c>
      <c r="Q8" s="138" t="s">
        <v>957</v>
      </c>
      <c r="R8" s="86" t="s">
        <v>958</v>
      </c>
      <c r="S8" s="86" t="s">
        <v>956</v>
      </c>
      <c r="T8" s="138" t="s">
        <v>957</v>
      </c>
      <c r="U8" s="86" t="s">
        <v>958</v>
      </c>
      <c r="V8" s="86" t="s">
        <v>956</v>
      </c>
      <c r="W8" s="138" t="s">
        <v>957</v>
      </c>
      <c r="X8" s="86" t="s">
        <v>958</v>
      </c>
      <c r="Y8" s="86" t="s">
        <v>956</v>
      </c>
      <c r="Z8" s="138" t="s">
        <v>957</v>
      </c>
      <c r="AA8" s="86" t="s">
        <v>958</v>
      </c>
      <c r="AB8" s="86" t="s">
        <v>956</v>
      </c>
      <c r="AC8" s="138" t="s">
        <v>957</v>
      </c>
      <c r="AD8" s="86" t="s">
        <v>958</v>
      </c>
      <c r="AE8" s="86" t="s">
        <v>956</v>
      </c>
      <c r="AF8" s="138" t="s">
        <v>957</v>
      </c>
      <c r="AG8" s="86" t="s">
        <v>958</v>
      </c>
      <c r="AH8" s="86" t="s">
        <v>956</v>
      </c>
      <c r="AI8" s="138" t="s">
        <v>957</v>
      </c>
      <c r="AJ8" s="86" t="s">
        <v>958</v>
      </c>
      <c r="AK8" s="86" t="s">
        <v>956</v>
      </c>
      <c r="AL8" s="138" t="s">
        <v>957</v>
      </c>
      <c r="AM8" s="86" t="s">
        <v>958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98</v>
      </c>
      <c r="J9" s="61" t="s">
        <v>99</v>
      </c>
      <c r="K9" s="61" t="s">
        <v>761</v>
      </c>
      <c r="L9" s="62" t="s">
        <v>139</v>
      </c>
      <c r="M9" s="63">
        <v>2</v>
      </c>
      <c r="N9" s="128"/>
      <c r="O9" s="88">
        <f>SUM(M9:N9)</f>
        <v>2</v>
      </c>
      <c r="P9" s="63">
        <v>3</v>
      </c>
      <c r="Q9" s="128"/>
      <c r="R9" s="64">
        <f>SUM(P9:Q9)</f>
        <v>3</v>
      </c>
      <c r="S9" s="64"/>
      <c r="T9" s="128"/>
      <c r="U9" s="64">
        <f>SUM(S9:T9)</f>
        <v>0</v>
      </c>
      <c r="V9" s="64"/>
      <c r="W9" s="128"/>
      <c r="X9" s="64">
        <f>SUM(V9:W9)</f>
        <v>0</v>
      </c>
      <c r="Y9" s="66"/>
      <c r="Z9" s="66"/>
      <c r="AA9" s="66">
        <f>SUM(Y9:Z9)</f>
        <v>0</v>
      </c>
      <c r="AB9" s="66"/>
      <c r="AC9" s="130"/>
      <c r="AD9" s="66">
        <f>SUM(AB9:AC9)</f>
        <v>0</v>
      </c>
      <c r="AE9" s="71">
        <v>2</v>
      </c>
      <c r="AF9" s="128"/>
      <c r="AG9" s="64">
        <f>SUM(AE9:AF9)</f>
        <v>2</v>
      </c>
      <c r="AH9" s="64"/>
      <c r="AI9" s="128"/>
      <c r="AJ9" s="64">
        <f>SUM(AH9:AI9)</f>
        <v>0</v>
      </c>
      <c r="AK9" s="64">
        <f>M9+P9+S9+V9+Y9+AB9+AE9+AH9</f>
        <v>7</v>
      </c>
      <c r="AL9" s="64">
        <f>N9+Q9+T9+W9+Z9+AC9+AF9+AI9</f>
        <v>0</v>
      </c>
      <c r="AM9" s="64">
        <f>SUM(AK9:AL9)</f>
        <v>7</v>
      </c>
    </row>
    <row r="10" spans="1:39" s="59" customFormat="1" ht="30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59" t="s">
        <v>48</v>
      </c>
      <c r="J10" s="61" t="s">
        <v>104</v>
      </c>
      <c r="K10" s="61" t="s">
        <v>926</v>
      </c>
      <c r="L10" s="62" t="s">
        <v>767</v>
      </c>
      <c r="M10" s="64"/>
      <c r="N10" s="128"/>
      <c r="O10" s="88">
        <f aca="true" t="shared" si="0" ref="O10:O45">SUM(M10:N10)</f>
        <v>0</v>
      </c>
      <c r="P10" s="64"/>
      <c r="Q10" s="128"/>
      <c r="R10" s="64">
        <f aca="true" t="shared" si="1" ref="R10:R45">SUM(P10:Q10)</f>
        <v>0</v>
      </c>
      <c r="S10" s="64"/>
      <c r="T10" s="128"/>
      <c r="U10" s="64">
        <f aca="true" t="shared" si="2" ref="U10:U45">SUM(S10:T10)</f>
        <v>0</v>
      </c>
      <c r="V10" s="88">
        <f>1+2</f>
        <v>3</v>
      </c>
      <c r="W10" s="128"/>
      <c r="X10" s="64">
        <f aca="true" t="shared" si="3" ref="X10:X45">SUM(V10:W10)</f>
        <v>3</v>
      </c>
      <c r="Y10" s="66"/>
      <c r="Z10" s="66"/>
      <c r="AA10" s="66">
        <f aca="true" t="shared" si="4" ref="AA10:AA45">SUM(Y10:Z10)</f>
        <v>0</v>
      </c>
      <c r="AB10" s="66"/>
      <c r="AC10" s="130"/>
      <c r="AD10" s="66">
        <f aca="true" t="shared" si="5" ref="AD10:AD45">SUM(AB10:AC10)</f>
        <v>0</v>
      </c>
      <c r="AE10" s="63"/>
      <c r="AF10" s="128"/>
      <c r="AG10" s="64">
        <f aca="true" t="shared" si="6" ref="AG10:AG45">SUM(AE10:AF10)</f>
        <v>0</v>
      </c>
      <c r="AH10" s="64"/>
      <c r="AI10" s="128"/>
      <c r="AJ10" s="64">
        <f aca="true" t="shared" si="7" ref="AJ10:AJ45">SUM(AH10:AI10)</f>
        <v>0</v>
      </c>
      <c r="AK10" s="64">
        <f aca="true" t="shared" si="8" ref="AK10:AK45">M10+P10+S10+V10+Y10+AB10+AE10+AH10</f>
        <v>3</v>
      </c>
      <c r="AL10" s="64">
        <f aca="true" t="shared" si="9" ref="AL10:AL45">N10+Q10+T10+W10+Z10+AC10+AF10+AI10</f>
        <v>0</v>
      </c>
      <c r="AM10" s="64">
        <f aca="true" t="shared" si="10" ref="AM10:AM45">SUM(AK10:AL10)</f>
        <v>3</v>
      </c>
    </row>
    <row r="11" spans="1:39" s="69" customFormat="1" ht="30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49</v>
      </c>
      <c r="J11" s="61" t="s">
        <v>122</v>
      </c>
      <c r="K11" s="61" t="s">
        <v>927</v>
      </c>
      <c r="L11" s="62" t="s">
        <v>3</v>
      </c>
      <c r="M11" s="64"/>
      <c r="N11" s="128"/>
      <c r="O11" s="88">
        <f t="shared" si="0"/>
        <v>0</v>
      </c>
      <c r="P11" s="64"/>
      <c r="Q11" s="128"/>
      <c r="R11" s="64">
        <f t="shared" si="1"/>
        <v>0</v>
      </c>
      <c r="S11" s="64"/>
      <c r="T11" s="128"/>
      <c r="U11" s="64">
        <f t="shared" si="2"/>
        <v>0</v>
      </c>
      <c r="V11" s="64"/>
      <c r="W11" s="128"/>
      <c r="X11" s="64">
        <f t="shared" si="3"/>
        <v>0</v>
      </c>
      <c r="Y11" s="66"/>
      <c r="Z11" s="66"/>
      <c r="AA11" s="66">
        <f t="shared" si="4"/>
        <v>0</v>
      </c>
      <c r="AB11" s="66"/>
      <c r="AC11" s="130"/>
      <c r="AD11" s="66">
        <f t="shared" si="5"/>
        <v>0</v>
      </c>
      <c r="AE11" s="71"/>
      <c r="AF11" s="128"/>
      <c r="AG11" s="64">
        <f t="shared" si="6"/>
        <v>0</v>
      </c>
      <c r="AH11" s="64"/>
      <c r="AI11" s="128"/>
      <c r="AJ11" s="64">
        <f t="shared" si="7"/>
        <v>0</v>
      </c>
      <c r="AK11" s="64">
        <f t="shared" si="8"/>
        <v>0</v>
      </c>
      <c r="AL11" s="64">
        <f t="shared" si="9"/>
        <v>0</v>
      </c>
      <c r="AM11" s="64">
        <f t="shared" si="10"/>
        <v>0</v>
      </c>
    </row>
    <row r="12" spans="1:39" s="69" customFormat="1" ht="53.25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59" t="s">
        <v>50</v>
      </c>
      <c r="J12" s="61" t="s">
        <v>115</v>
      </c>
      <c r="K12" s="61" t="s">
        <v>928</v>
      </c>
      <c r="L12" s="62" t="s">
        <v>324</v>
      </c>
      <c r="M12" s="63">
        <v>1</v>
      </c>
      <c r="N12" s="128"/>
      <c r="O12" s="88">
        <f t="shared" si="0"/>
        <v>1</v>
      </c>
      <c r="P12" s="64"/>
      <c r="Q12" s="128"/>
      <c r="R12" s="64">
        <f t="shared" si="1"/>
        <v>0</v>
      </c>
      <c r="S12" s="64"/>
      <c r="T12" s="128"/>
      <c r="U12" s="64">
        <f t="shared" si="2"/>
        <v>0</v>
      </c>
      <c r="V12" s="64"/>
      <c r="W12" s="128"/>
      <c r="X12" s="64">
        <f t="shared" si="3"/>
        <v>0</v>
      </c>
      <c r="Y12" s="66"/>
      <c r="Z12" s="66"/>
      <c r="AA12" s="66">
        <f t="shared" si="4"/>
        <v>0</v>
      </c>
      <c r="AB12" s="66"/>
      <c r="AC12" s="130"/>
      <c r="AD12" s="66">
        <f t="shared" si="5"/>
        <v>0</v>
      </c>
      <c r="AE12" s="71"/>
      <c r="AF12" s="128"/>
      <c r="AG12" s="64">
        <f t="shared" si="6"/>
        <v>0</v>
      </c>
      <c r="AH12" s="64"/>
      <c r="AI12" s="128">
        <v>1</v>
      </c>
      <c r="AJ12" s="64">
        <f t="shared" si="7"/>
        <v>1</v>
      </c>
      <c r="AK12" s="64">
        <f t="shared" si="8"/>
        <v>1</v>
      </c>
      <c r="AL12" s="64">
        <f t="shared" si="9"/>
        <v>1</v>
      </c>
      <c r="AM12" s="64">
        <f t="shared" si="10"/>
        <v>2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59" t="s">
        <v>51</v>
      </c>
      <c r="J13" s="61" t="s">
        <v>119</v>
      </c>
      <c r="K13" s="61" t="s">
        <v>929</v>
      </c>
      <c r="L13" s="62" t="s">
        <v>767</v>
      </c>
      <c r="M13" s="64"/>
      <c r="N13" s="128">
        <v>1</v>
      </c>
      <c r="O13" s="88">
        <f t="shared" si="0"/>
        <v>1</v>
      </c>
      <c r="P13" s="64"/>
      <c r="Q13" s="128"/>
      <c r="R13" s="64">
        <f t="shared" si="1"/>
        <v>0</v>
      </c>
      <c r="S13" s="64"/>
      <c r="T13" s="128"/>
      <c r="U13" s="64">
        <f t="shared" si="2"/>
        <v>0</v>
      </c>
      <c r="V13" s="64"/>
      <c r="W13" s="128"/>
      <c r="X13" s="64">
        <f t="shared" si="3"/>
        <v>0</v>
      </c>
      <c r="Y13" s="66"/>
      <c r="Z13" s="66"/>
      <c r="AA13" s="66">
        <f t="shared" si="4"/>
        <v>0</v>
      </c>
      <c r="AB13" s="66"/>
      <c r="AC13" s="130"/>
      <c r="AD13" s="66">
        <f t="shared" si="5"/>
        <v>0</v>
      </c>
      <c r="AE13" s="71"/>
      <c r="AF13" s="128"/>
      <c r="AG13" s="64">
        <f t="shared" si="6"/>
        <v>0</v>
      </c>
      <c r="AH13" s="64"/>
      <c r="AI13" s="128"/>
      <c r="AJ13" s="64">
        <f t="shared" si="7"/>
        <v>0</v>
      </c>
      <c r="AK13" s="64">
        <f t="shared" si="8"/>
        <v>0</v>
      </c>
      <c r="AL13" s="64">
        <f t="shared" si="9"/>
        <v>1</v>
      </c>
      <c r="AM13" s="64">
        <f t="shared" si="10"/>
        <v>1</v>
      </c>
    </row>
    <row r="14" spans="1:39" s="69" customFormat="1" ht="30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59" t="s">
        <v>52</v>
      </c>
      <c r="J14" s="61" t="s">
        <v>107</v>
      </c>
      <c r="K14" s="61" t="s">
        <v>930</v>
      </c>
      <c r="L14" s="62" t="s">
        <v>767</v>
      </c>
      <c r="M14" s="63">
        <v>1</v>
      </c>
      <c r="N14" s="128"/>
      <c r="O14" s="88">
        <f t="shared" si="0"/>
        <v>1</v>
      </c>
      <c r="P14" s="64"/>
      <c r="Q14" s="128"/>
      <c r="R14" s="64">
        <f t="shared" si="1"/>
        <v>0</v>
      </c>
      <c r="S14" s="64"/>
      <c r="T14" s="128"/>
      <c r="U14" s="64">
        <f t="shared" si="2"/>
        <v>0</v>
      </c>
      <c r="V14" s="64"/>
      <c r="W14" s="128"/>
      <c r="X14" s="64">
        <f t="shared" si="3"/>
        <v>0</v>
      </c>
      <c r="Y14" s="66"/>
      <c r="Z14" s="66"/>
      <c r="AA14" s="66">
        <f t="shared" si="4"/>
        <v>0</v>
      </c>
      <c r="AB14" s="66"/>
      <c r="AC14" s="130"/>
      <c r="AD14" s="66">
        <f t="shared" si="5"/>
        <v>0</v>
      </c>
      <c r="AE14" s="64"/>
      <c r="AF14" s="128"/>
      <c r="AG14" s="64">
        <f t="shared" si="6"/>
        <v>0</v>
      </c>
      <c r="AH14" s="64"/>
      <c r="AI14" s="128"/>
      <c r="AJ14" s="64">
        <f t="shared" si="7"/>
        <v>0</v>
      </c>
      <c r="AK14" s="64">
        <f t="shared" si="8"/>
        <v>1</v>
      </c>
      <c r="AL14" s="64">
        <f t="shared" si="9"/>
        <v>0</v>
      </c>
      <c r="AM14" s="64">
        <f t="shared" si="10"/>
        <v>1</v>
      </c>
    </row>
    <row r="15" spans="1:39" s="69" customFormat="1" ht="30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549</v>
      </c>
      <c r="J15" s="61" t="s">
        <v>108</v>
      </c>
      <c r="K15" s="61" t="s">
        <v>931</v>
      </c>
      <c r="L15" s="62" t="s">
        <v>767</v>
      </c>
      <c r="M15" s="63">
        <v>1</v>
      </c>
      <c r="N15" s="128"/>
      <c r="O15" s="88">
        <f t="shared" si="0"/>
        <v>1</v>
      </c>
      <c r="P15" s="64"/>
      <c r="Q15" s="128"/>
      <c r="R15" s="64">
        <f t="shared" si="1"/>
        <v>0</v>
      </c>
      <c r="S15" s="64"/>
      <c r="T15" s="128"/>
      <c r="U15" s="64">
        <f t="shared" si="2"/>
        <v>0</v>
      </c>
      <c r="V15" s="64"/>
      <c r="W15" s="128"/>
      <c r="X15" s="64">
        <f t="shared" si="3"/>
        <v>0</v>
      </c>
      <c r="Y15" s="66"/>
      <c r="Z15" s="66"/>
      <c r="AA15" s="66">
        <f t="shared" si="4"/>
        <v>0</v>
      </c>
      <c r="AB15" s="66"/>
      <c r="AC15" s="130"/>
      <c r="AD15" s="66">
        <f t="shared" si="5"/>
        <v>0</v>
      </c>
      <c r="AE15" s="63"/>
      <c r="AF15" s="128"/>
      <c r="AG15" s="64">
        <f t="shared" si="6"/>
        <v>0</v>
      </c>
      <c r="AH15" s="64"/>
      <c r="AI15" s="128"/>
      <c r="AJ15" s="64">
        <f t="shared" si="7"/>
        <v>0</v>
      </c>
      <c r="AK15" s="64">
        <f t="shared" si="8"/>
        <v>1</v>
      </c>
      <c r="AL15" s="64">
        <f t="shared" si="9"/>
        <v>0</v>
      </c>
      <c r="AM15" s="64">
        <f t="shared" si="10"/>
        <v>1</v>
      </c>
    </row>
    <row r="16" spans="1:39" s="69" customFormat="1" ht="57.75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59" t="s">
        <v>53</v>
      </c>
      <c r="J16" s="61" t="s">
        <v>118</v>
      </c>
      <c r="K16" s="61" t="s">
        <v>932</v>
      </c>
      <c r="L16" s="62" t="s">
        <v>767</v>
      </c>
      <c r="M16" s="64"/>
      <c r="N16" s="128"/>
      <c r="O16" s="88">
        <f t="shared" si="0"/>
        <v>0</v>
      </c>
      <c r="P16" s="64"/>
      <c r="Q16" s="128"/>
      <c r="R16" s="64">
        <f t="shared" si="1"/>
        <v>0</v>
      </c>
      <c r="S16" s="71">
        <f>1</f>
        <v>1</v>
      </c>
      <c r="T16" s="128"/>
      <c r="U16" s="64">
        <f t="shared" si="2"/>
        <v>1</v>
      </c>
      <c r="V16" s="63">
        <v>2</v>
      </c>
      <c r="W16" s="128"/>
      <c r="X16" s="64">
        <f t="shared" si="3"/>
        <v>2</v>
      </c>
      <c r="Y16" s="66"/>
      <c r="Z16" s="66"/>
      <c r="AA16" s="66">
        <f t="shared" si="4"/>
        <v>0</v>
      </c>
      <c r="AB16" s="66"/>
      <c r="AC16" s="130"/>
      <c r="AD16" s="66">
        <f t="shared" si="5"/>
        <v>0</v>
      </c>
      <c r="AE16" s="87"/>
      <c r="AF16" s="143"/>
      <c r="AG16" s="64">
        <f t="shared" si="6"/>
        <v>0</v>
      </c>
      <c r="AH16" s="64"/>
      <c r="AI16" s="128"/>
      <c r="AJ16" s="64">
        <f t="shared" si="7"/>
        <v>0</v>
      </c>
      <c r="AK16" s="64">
        <f t="shared" si="8"/>
        <v>3</v>
      </c>
      <c r="AL16" s="64">
        <f t="shared" si="9"/>
        <v>0</v>
      </c>
      <c r="AM16" s="64">
        <f t="shared" si="10"/>
        <v>3</v>
      </c>
    </row>
    <row r="17" spans="1:39" s="69" customFormat="1" ht="57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59" t="s">
        <v>54</v>
      </c>
      <c r="J17" s="61" t="s">
        <v>116</v>
      </c>
      <c r="K17" s="61" t="s">
        <v>933</v>
      </c>
      <c r="L17" s="62" t="s">
        <v>767</v>
      </c>
      <c r="M17" s="64"/>
      <c r="N17" s="128"/>
      <c r="O17" s="88">
        <f t="shared" si="0"/>
        <v>0</v>
      </c>
      <c r="P17" s="64"/>
      <c r="Q17" s="128"/>
      <c r="R17" s="64">
        <f t="shared" si="1"/>
        <v>0</v>
      </c>
      <c r="S17" s="64"/>
      <c r="T17" s="128"/>
      <c r="U17" s="64">
        <f t="shared" si="2"/>
        <v>0</v>
      </c>
      <c r="V17" s="64"/>
      <c r="W17" s="128"/>
      <c r="X17" s="64">
        <f t="shared" si="3"/>
        <v>0</v>
      </c>
      <c r="Y17" s="66"/>
      <c r="Z17" s="66"/>
      <c r="AA17" s="66">
        <f t="shared" si="4"/>
        <v>0</v>
      </c>
      <c r="AB17" s="66"/>
      <c r="AC17" s="130"/>
      <c r="AD17" s="66">
        <f t="shared" si="5"/>
        <v>0</v>
      </c>
      <c r="AE17" s="64">
        <v>2</v>
      </c>
      <c r="AF17" s="128"/>
      <c r="AG17" s="64">
        <f t="shared" si="6"/>
        <v>2</v>
      </c>
      <c r="AH17" s="64"/>
      <c r="AI17" s="128"/>
      <c r="AJ17" s="64">
        <f t="shared" si="7"/>
        <v>0</v>
      </c>
      <c r="AK17" s="64">
        <f t="shared" si="8"/>
        <v>2</v>
      </c>
      <c r="AL17" s="64">
        <f t="shared" si="9"/>
        <v>0</v>
      </c>
      <c r="AM17" s="64">
        <f t="shared" si="10"/>
        <v>2</v>
      </c>
    </row>
    <row r="18" spans="1:39" s="69" customFormat="1" ht="30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59" t="s">
        <v>55</v>
      </c>
      <c r="J18" s="61" t="s">
        <v>112</v>
      </c>
      <c r="K18" s="61" t="s">
        <v>934</v>
      </c>
      <c r="L18" s="62" t="s">
        <v>767</v>
      </c>
      <c r="M18" s="64"/>
      <c r="N18" s="128"/>
      <c r="O18" s="88">
        <f t="shared" si="0"/>
        <v>0</v>
      </c>
      <c r="P18" s="64"/>
      <c r="Q18" s="128"/>
      <c r="R18" s="64">
        <f t="shared" si="1"/>
        <v>0</v>
      </c>
      <c r="S18" s="64"/>
      <c r="T18" s="128"/>
      <c r="U18" s="64">
        <f t="shared" si="2"/>
        <v>0</v>
      </c>
      <c r="V18" s="64"/>
      <c r="W18" s="128"/>
      <c r="X18" s="64">
        <f t="shared" si="3"/>
        <v>0</v>
      </c>
      <c r="Y18" s="66"/>
      <c r="Z18" s="66"/>
      <c r="AA18" s="66">
        <f t="shared" si="4"/>
        <v>0</v>
      </c>
      <c r="AB18" s="66"/>
      <c r="AC18" s="130"/>
      <c r="AD18" s="66">
        <f t="shared" si="5"/>
        <v>0</v>
      </c>
      <c r="AE18" s="64"/>
      <c r="AF18" s="128"/>
      <c r="AG18" s="64">
        <f t="shared" si="6"/>
        <v>0</v>
      </c>
      <c r="AH18" s="64"/>
      <c r="AI18" s="128"/>
      <c r="AJ18" s="64">
        <f t="shared" si="7"/>
        <v>0</v>
      </c>
      <c r="AK18" s="64">
        <f t="shared" si="8"/>
        <v>0</v>
      </c>
      <c r="AL18" s="64">
        <f t="shared" si="9"/>
        <v>0</v>
      </c>
      <c r="AM18" s="64">
        <f t="shared" si="10"/>
        <v>0</v>
      </c>
    </row>
    <row r="19" spans="1:39" s="69" customFormat="1" ht="30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56</v>
      </c>
      <c r="J19" s="61" t="s">
        <v>111</v>
      </c>
      <c r="K19" s="61" t="s">
        <v>260</v>
      </c>
      <c r="L19" s="62" t="s">
        <v>3</v>
      </c>
      <c r="M19" s="64"/>
      <c r="N19" s="128">
        <v>1</v>
      </c>
      <c r="O19" s="88">
        <f t="shared" si="0"/>
        <v>1</v>
      </c>
      <c r="P19" s="64"/>
      <c r="Q19" s="128"/>
      <c r="R19" s="64">
        <f t="shared" si="1"/>
        <v>0</v>
      </c>
      <c r="S19" s="64"/>
      <c r="T19" s="128"/>
      <c r="U19" s="64">
        <f t="shared" si="2"/>
        <v>0</v>
      </c>
      <c r="V19" s="64"/>
      <c r="W19" s="128"/>
      <c r="X19" s="64">
        <f t="shared" si="3"/>
        <v>0</v>
      </c>
      <c r="Y19" s="66"/>
      <c r="Z19" s="66"/>
      <c r="AA19" s="66">
        <f t="shared" si="4"/>
        <v>0</v>
      </c>
      <c r="AB19" s="66"/>
      <c r="AC19" s="130"/>
      <c r="AD19" s="66">
        <f t="shared" si="5"/>
        <v>0</v>
      </c>
      <c r="AE19" s="64"/>
      <c r="AF19" s="128"/>
      <c r="AG19" s="64">
        <f t="shared" si="6"/>
        <v>0</v>
      </c>
      <c r="AH19" s="64"/>
      <c r="AI19" s="128"/>
      <c r="AJ19" s="64">
        <f t="shared" si="7"/>
        <v>0</v>
      </c>
      <c r="AK19" s="64">
        <f t="shared" si="8"/>
        <v>0</v>
      </c>
      <c r="AL19" s="64">
        <f t="shared" si="9"/>
        <v>1</v>
      </c>
      <c r="AM19" s="64">
        <f t="shared" si="10"/>
        <v>1</v>
      </c>
    </row>
    <row r="20" spans="1:39" s="69" customFormat="1" ht="30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58</v>
      </c>
      <c r="J20" s="61" t="s">
        <v>116</v>
      </c>
      <c r="K20" s="61" t="s">
        <v>261</v>
      </c>
      <c r="L20" s="62" t="s">
        <v>767</v>
      </c>
      <c r="M20" s="64"/>
      <c r="N20" s="128"/>
      <c r="O20" s="88">
        <f t="shared" si="0"/>
        <v>0</v>
      </c>
      <c r="P20" s="64"/>
      <c r="Q20" s="128"/>
      <c r="R20" s="64">
        <f t="shared" si="1"/>
        <v>0</v>
      </c>
      <c r="S20" s="64"/>
      <c r="T20" s="128"/>
      <c r="U20" s="64">
        <f t="shared" si="2"/>
        <v>0</v>
      </c>
      <c r="V20" s="64"/>
      <c r="W20" s="128"/>
      <c r="X20" s="64">
        <f t="shared" si="3"/>
        <v>0</v>
      </c>
      <c r="Y20" s="66"/>
      <c r="Z20" s="66"/>
      <c r="AA20" s="66">
        <f t="shared" si="4"/>
        <v>0</v>
      </c>
      <c r="AB20" s="66"/>
      <c r="AC20" s="130"/>
      <c r="AD20" s="66">
        <f t="shared" si="5"/>
        <v>0</v>
      </c>
      <c r="AE20" s="64"/>
      <c r="AF20" s="128"/>
      <c r="AG20" s="64">
        <f t="shared" si="6"/>
        <v>0</v>
      </c>
      <c r="AH20" s="64"/>
      <c r="AI20" s="128"/>
      <c r="AJ20" s="64">
        <f t="shared" si="7"/>
        <v>0</v>
      </c>
      <c r="AK20" s="64">
        <f t="shared" si="8"/>
        <v>0</v>
      </c>
      <c r="AL20" s="64">
        <f t="shared" si="9"/>
        <v>0</v>
      </c>
      <c r="AM20" s="64">
        <f t="shared" si="10"/>
        <v>0</v>
      </c>
    </row>
    <row r="21" spans="1:39" s="69" customFormat="1" ht="30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59" t="s">
        <v>59</v>
      </c>
      <c r="J21" s="61" t="s">
        <v>108</v>
      </c>
      <c r="K21" s="61" t="s">
        <v>262</v>
      </c>
      <c r="L21" s="62" t="s">
        <v>767</v>
      </c>
      <c r="M21" s="64"/>
      <c r="N21" s="128"/>
      <c r="O21" s="88">
        <f t="shared" si="0"/>
        <v>0</v>
      </c>
      <c r="P21" s="64"/>
      <c r="Q21" s="128"/>
      <c r="R21" s="64">
        <f t="shared" si="1"/>
        <v>0</v>
      </c>
      <c r="S21" s="63">
        <v>1</v>
      </c>
      <c r="T21" s="128"/>
      <c r="U21" s="64">
        <f t="shared" si="2"/>
        <v>1</v>
      </c>
      <c r="V21" s="64"/>
      <c r="W21" s="128"/>
      <c r="X21" s="64">
        <f t="shared" si="3"/>
        <v>0</v>
      </c>
      <c r="Y21" s="66"/>
      <c r="Z21" s="66"/>
      <c r="AA21" s="66">
        <f t="shared" si="4"/>
        <v>0</v>
      </c>
      <c r="AB21" s="66"/>
      <c r="AC21" s="130"/>
      <c r="AD21" s="66">
        <f t="shared" si="5"/>
        <v>0</v>
      </c>
      <c r="AE21" s="64"/>
      <c r="AF21" s="128"/>
      <c r="AG21" s="64">
        <f t="shared" si="6"/>
        <v>0</v>
      </c>
      <c r="AH21" s="64"/>
      <c r="AI21" s="128"/>
      <c r="AJ21" s="64">
        <f t="shared" si="7"/>
        <v>0</v>
      </c>
      <c r="AK21" s="64">
        <f t="shared" si="8"/>
        <v>1</v>
      </c>
      <c r="AL21" s="64">
        <f t="shared" si="9"/>
        <v>0</v>
      </c>
      <c r="AM21" s="64">
        <f t="shared" si="10"/>
        <v>1</v>
      </c>
    </row>
    <row r="22" spans="1:39" s="69" customFormat="1" ht="30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59" t="s">
        <v>60</v>
      </c>
      <c r="J22" s="61" t="s">
        <v>113</v>
      </c>
      <c r="K22" s="61" t="s">
        <v>263</v>
      </c>
      <c r="L22" s="62" t="s">
        <v>767</v>
      </c>
      <c r="M22" s="64"/>
      <c r="N22" s="128"/>
      <c r="O22" s="88">
        <f t="shared" si="0"/>
        <v>0</v>
      </c>
      <c r="P22" s="64"/>
      <c r="Q22" s="128"/>
      <c r="R22" s="64">
        <f t="shared" si="1"/>
        <v>0</v>
      </c>
      <c r="S22" s="63">
        <v>1</v>
      </c>
      <c r="T22" s="128"/>
      <c r="U22" s="64">
        <f t="shared" si="2"/>
        <v>1</v>
      </c>
      <c r="V22" s="64"/>
      <c r="W22" s="128"/>
      <c r="X22" s="64">
        <f t="shared" si="3"/>
        <v>0</v>
      </c>
      <c r="Y22" s="66"/>
      <c r="Z22" s="66"/>
      <c r="AA22" s="66">
        <f t="shared" si="4"/>
        <v>0</v>
      </c>
      <c r="AB22" s="100">
        <v>2</v>
      </c>
      <c r="AC22" s="130"/>
      <c r="AD22" s="66">
        <f t="shared" si="5"/>
        <v>2</v>
      </c>
      <c r="AE22" s="64"/>
      <c r="AF22" s="128"/>
      <c r="AG22" s="64">
        <f t="shared" si="6"/>
        <v>0</v>
      </c>
      <c r="AH22" s="64"/>
      <c r="AI22" s="128"/>
      <c r="AJ22" s="64">
        <f t="shared" si="7"/>
        <v>0</v>
      </c>
      <c r="AK22" s="64">
        <f t="shared" si="8"/>
        <v>3</v>
      </c>
      <c r="AL22" s="64">
        <f t="shared" si="9"/>
        <v>0</v>
      </c>
      <c r="AM22" s="64">
        <f t="shared" si="10"/>
        <v>3</v>
      </c>
    </row>
    <row r="23" spans="1:39" s="69" customFormat="1" ht="3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59" t="s">
        <v>137</v>
      </c>
      <c r="J23" s="61" t="s">
        <v>693</v>
      </c>
      <c r="K23" s="61" t="s">
        <v>264</v>
      </c>
      <c r="L23" s="62" t="s">
        <v>767</v>
      </c>
      <c r="M23" s="64"/>
      <c r="N23" s="128">
        <v>1</v>
      </c>
      <c r="O23" s="88">
        <f t="shared" si="0"/>
        <v>1</v>
      </c>
      <c r="P23" s="64"/>
      <c r="Q23" s="128"/>
      <c r="R23" s="64">
        <f t="shared" si="1"/>
        <v>0</v>
      </c>
      <c r="S23" s="64"/>
      <c r="T23" s="128"/>
      <c r="U23" s="64">
        <f t="shared" si="2"/>
        <v>0</v>
      </c>
      <c r="V23" s="64"/>
      <c r="W23" s="128"/>
      <c r="X23" s="64">
        <f t="shared" si="3"/>
        <v>0</v>
      </c>
      <c r="Y23" s="66"/>
      <c r="Z23" s="66"/>
      <c r="AA23" s="66">
        <f t="shared" si="4"/>
        <v>0</v>
      </c>
      <c r="AB23" s="66"/>
      <c r="AC23" s="130"/>
      <c r="AD23" s="66">
        <f t="shared" si="5"/>
        <v>0</v>
      </c>
      <c r="AE23" s="64"/>
      <c r="AF23" s="128"/>
      <c r="AG23" s="64">
        <f t="shared" si="6"/>
        <v>0</v>
      </c>
      <c r="AH23" s="64"/>
      <c r="AI23" s="128"/>
      <c r="AJ23" s="64">
        <f t="shared" si="7"/>
        <v>0</v>
      </c>
      <c r="AK23" s="64">
        <f t="shared" si="8"/>
        <v>0</v>
      </c>
      <c r="AL23" s="64">
        <f t="shared" si="9"/>
        <v>1</v>
      </c>
      <c r="AM23" s="64">
        <f t="shared" si="10"/>
        <v>1</v>
      </c>
    </row>
    <row r="24" spans="1:39" s="69" customFormat="1" ht="30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59" t="s">
        <v>62</v>
      </c>
      <c r="J24" s="61" t="s">
        <v>124</v>
      </c>
      <c r="K24" s="61" t="s">
        <v>265</v>
      </c>
      <c r="L24" s="62" t="s">
        <v>767</v>
      </c>
      <c r="M24" s="64"/>
      <c r="N24" s="128"/>
      <c r="O24" s="88">
        <f t="shared" si="0"/>
        <v>0</v>
      </c>
      <c r="P24" s="64"/>
      <c r="Q24" s="128"/>
      <c r="R24" s="64">
        <f t="shared" si="1"/>
        <v>0</v>
      </c>
      <c r="S24" s="63">
        <v>2</v>
      </c>
      <c r="T24" s="128"/>
      <c r="U24" s="64">
        <f t="shared" si="2"/>
        <v>2</v>
      </c>
      <c r="V24" s="64"/>
      <c r="W24" s="128"/>
      <c r="X24" s="64">
        <f t="shared" si="3"/>
        <v>0</v>
      </c>
      <c r="Y24" s="66"/>
      <c r="Z24" s="66"/>
      <c r="AA24" s="66">
        <f t="shared" si="4"/>
        <v>0</v>
      </c>
      <c r="AB24" s="66"/>
      <c r="AC24" s="130"/>
      <c r="AD24" s="66">
        <f t="shared" si="5"/>
        <v>0</v>
      </c>
      <c r="AE24" s="64"/>
      <c r="AF24" s="128"/>
      <c r="AG24" s="64">
        <f t="shared" si="6"/>
        <v>0</v>
      </c>
      <c r="AH24" s="64"/>
      <c r="AI24" s="128"/>
      <c r="AJ24" s="64">
        <f t="shared" si="7"/>
        <v>0</v>
      </c>
      <c r="AK24" s="64">
        <f t="shared" si="8"/>
        <v>2</v>
      </c>
      <c r="AL24" s="64">
        <f t="shared" si="9"/>
        <v>0</v>
      </c>
      <c r="AM24" s="64">
        <f t="shared" si="10"/>
        <v>2</v>
      </c>
    </row>
    <row r="25" spans="1:39" s="69" customFormat="1" ht="30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61</v>
      </c>
      <c r="J25" s="61" t="s">
        <v>112</v>
      </c>
      <c r="K25" s="61" t="s">
        <v>266</v>
      </c>
      <c r="L25" s="62" t="s">
        <v>767</v>
      </c>
      <c r="M25" s="64"/>
      <c r="N25" s="128">
        <v>1</v>
      </c>
      <c r="O25" s="88">
        <f t="shared" si="0"/>
        <v>1</v>
      </c>
      <c r="P25" s="64"/>
      <c r="Q25" s="128"/>
      <c r="R25" s="64">
        <f t="shared" si="1"/>
        <v>0</v>
      </c>
      <c r="S25" s="87"/>
      <c r="T25" s="128"/>
      <c r="U25" s="64">
        <f t="shared" si="2"/>
        <v>0</v>
      </c>
      <c r="V25" s="64"/>
      <c r="W25" s="128"/>
      <c r="X25" s="64">
        <f t="shared" si="3"/>
        <v>0</v>
      </c>
      <c r="Y25" s="66"/>
      <c r="Z25" s="66"/>
      <c r="AA25" s="66">
        <f t="shared" si="4"/>
        <v>0</v>
      </c>
      <c r="AB25" s="66"/>
      <c r="AC25" s="130"/>
      <c r="AD25" s="66">
        <f t="shared" si="5"/>
        <v>0</v>
      </c>
      <c r="AE25" s="64"/>
      <c r="AF25" s="128"/>
      <c r="AG25" s="64">
        <f t="shared" si="6"/>
        <v>0</v>
      </c>
      <c r="AH25" s="64"/>
      <c r="AI25" s="128"/>
      <c r="AJ25" s="64">
        <f t="shared" si="7"/>
        <v>0</v>
      </c>
      <c r="AK25" s="64">
        <f t="shared" si="8"/>
        <v>0</v>
      </c>
      <c r="AL25" s="64">
        <f t="shared" si="9"/>
        <v>1</v>
      </c>
      <c r="AM25" s="64">
        <f t="shared" si="10"/>
        <v>1</v>
      </c>
    </row>
    <row r="26" spans="1:39" s="69" customFormat="1" ht="30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63</v>
      </c>
      <c r="J26" s="61" t="s">
        <v>123</v>
      </c>
      <c r="K26" s="61" t="s">
        <v>267</v>
      </c>
      <c r="L26" s="62" t="s">
        <v>3</v>
      </c>
      <c r="M26" s="64"/>
      <c r="N26" s="128">
        <v>1</v>
      </c>
      <c r="O26" s="88">
        <f t="shared" si="0"/>
        <v>1</v>
      </c>
      <c r="P26" s="64"/>
      <c r="Q26" s="128"/>
      <c r="R26" s="64">
        <f t="shared" si="1"/>
        <v>0</v>
      </c>
      <c r="S26" s="64"/>
      <c r="T26" s="128"/>
      <c r="U26" s="64">
        <f t="shared" si="2"/>
        <v>0</v>
      </c>
      <c r="V26" s="64"/>
      <c r="W26" s="128"/>
      <c r="X26" s="64">
        <f t="shared" si="3"/>
        <v>0</v>
      </c>
      <c r="Y26" s="66"/>
      <c r="Z26" s="66"/>
      <c r="AA26" s="66">
        <f t="shared" si="4"/>
        <v>0</v>
      </c>
      <c r="AB26" s="66"/>
      <c r="AC26" s="130"/>
      <c r="AD26" s="66">
        <f t="shared" si="5"/>
        <v>0</v>
      </c>
      <c r="AE26" s="64"/>
      <c r="AF26" s="128"/>
      <c r="AG26" s="64">
        <f t="shared" si="6"/>
        <v>0</v>
      </c>
      <c r="AH26" s="64"/>
      <c r="AI26" s="128"/>
      <c r="AJ26" s="64">
        <f t="shared" si="7"/>
        <v>0</v>
      </c>
      <c r="AK26" s="64">
        <f t="shared" si="8"/>
        <v>0</v>
      </c>
      <c r="AL26" s="64">
        <f t="shared" si="9"/>
        <v>1</v>
      </c>
      <c r="AM26" s="64">
        <f t="shared" si="10"/>
        <v>1</v>
      </c>
    </row>
    <row r="27" spans="1:39" s="69" customFormat="1" ht="60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59" t="s">
        <v>64</v>
      </c>
      <c r="J27" s="61" t="s">
        <v>103</v>
      </c>
      <c r="K27" s="61" t="s">
        <v>268</v>
      </c>
      <c r="L27" s="62" t="s">
        <v>767</v>
      </c>
      <c r="M27" s="64"/>
      <c r="N27" s="128">
        <v>1</v>
      </c>
      <c r="O27" s="88">
        <f t="shared" si="0"/>
        <v>1</v>
      </c>
      <c r="P27" s="64"/>
      <c r="Q27" s="128"/>
      <c r="R27" s="64">
        <f t="shared" si="1"/>
        <v>0</v>
      </c>
      <c r="S27" s="63">
        <v>1</v>
      </c>
      <c r="T27" s="128"/>
      <c r="U27" s="64">
        <f t="shared" si="2"/>
        <v>1</v>
      </c>
      <c r="V27" s="71">
        <v>1</v>
      </c>
      <c r="W27" s="128"/>
      <c r="X27" s="64">
        <f t="shared" si="3"/>
        <v>1</v>
      </c>
      <c r="Y27" s="66"/>
      <c r="Z27" s="66"/>
      <c r="AA27" s="66">
        <f t="shared" si="4"/>
        <v>0</v>
      </c>
      <c r="AB27" s="66"/>
      <c r="AC27" s="130"/>
      <c r="AD27" s="66">
        <f t="shared" si="5"/>
        <v>0</v>
      </c>
      <c r="AE27" s="64"/>
      <c r="AF27" s="128"/>
      <c r="AG27" s="64">
        <f t="shared" si="6"/>
        <v>0</v>
      </c>
      <c r="AH27" s="64"/>
      <c r="AI27" s="128"/>
      <c r="AJ27" s="64">
        <f t="shared" si="7"/>
        <v>0</v>
      </c>
      <c r="AK27" s="64">
        <f t="shared" si="8"/>
        <v>2</v>
      </c>
      <c r="AL27" s="64">
        <f t="shared" si="9"/>
        <v>1</v>
      </c>
      <c r="AM27" s="64">
        <f t="shared" si="10"/>
        <v>3</v>
      </c>
    </row>
    <row r="28" spans="1:39" s="69" customFormat="1" ht="57.75" customHeight="1" thickBot="1">
      <c r="A28" s="59" t="e">
        <f>CONCATENATE(I28,#REF!)</f>
        <v>#REF!</v>
      </c>
      <c r="B28" s="59" t="e">
        <f>CONCATENATE($I28,#REF!)</f>
        <v>#REF!</v>
      </c>
      <c r="C28" s="59" t="e">
        <f>CONCATENATE($I28,#REF!)</f>
        <v>#REF!</v>
      </c>
      <c r="D28" s="59" t="e">
        <f>CONCATENATE($I28,#REF!)</f>
        <v>#REF!</v>
      </c>
      <c r="E28" s="59" t="e">
        <f>CONCATENATE($I28,#REF!)</f>
        <v>#REF!</v>
      </c>
      <c r="F28" s="59" t="e">
        <f>CONCATENATE($I28,#REF!)</f>
        <v>#REF!</v>
      </c>
      <c r="G28" s="59" t="e">
        <f>CONCATENATE($I28,#REF!)</f>
        <v>#REF!</v>
      </c>
      <c r="H28" s="59" t="e">
        <f>CONCATENATE($I28,#REF!)</f>
        <v>#REF!</v>
      </c>
      <c r="I28" s="59" t="s">
        <v>65</v>
      </c>
      <c r="J28" s="61" t="s">
        <v>690</v>
      </c>
      <c r="K28" s="61" t="s">
        <v>269</v>
      </c>
      <c r="L28" s="62" t="s">
        <v>767</v>
      </c>
      <c r="M28" s="88">
        <f>1+2</f>
        <v>3</v>
      </c>
      <c r="N28" s="128"/>
      <c r="O28" s="88">
        <f t="shared" si="0"/>
        <v>3</v>
      </c>
      <c r="P28" s="64"/>
      <c r="Q28" s="128"/>
      <c r="R28" s="64">
        <f t="shared" si="1"/>
        <v>0</v>
      </c>
      <c r="S28" s="64"/>
      <c r="T28" s="128"/>
      <c r="U28" s="64">
        <f t="shared" si="2"/>
        <v>0</v>
      </c>
      <c r="V28" s="64"/>
      <c r="W28" s="128"/>
      <c r="X28" s="64">
        <f t="shared" si="3"/>
        <v>0</v>
      </c>
      <c r="Y28" s="66"/>
      <c r="Z28" s="66"/>
      <c r="AA28" s="66">
        <f t="shared" si="4"/>
        <v>0</v>
      </c>
      <c r="AB28" s="66"/>
      <c r="AC28" s="130"/>
      <c r="AD28" s="66">
        <f t="shared" si="5"/>
        <v>0</v>
      </c>
      <c r="AE28" s="64"/>
      <c r="AF28" s="128"/>
      <c r="AG28" s="64">
        <f t="shared" si="6"/>
        <v>0</v>
      </c>
      <c r="AH28" s="64"/>
      <c r="AI28" s="128"/>
      <c r="AJ28" s="64">
        <f t="shared" si="7"/>
        <v>0</v>
      </c>
      <c r="AK28" s="64">
        <f t="shared" si="8"/>
        <v>3</v>
      </c>
      <c r="AL28" s="64">
        <f t="shared" si="9"/>
        <v>0</v>
      </c>
      <c r="AM28" s="64">
        <f t="shared" si="10"/>
        <v>3</v>
      </c>
    </row>
    <row r="29" spans="1:39" s="69" customFormat="1" ht="30" customHeight="1" thickBot="1">
      <c r="A29" s="59" t="e">
        <f>CONCATENATE(I29,#REF!)</f>
        <v>#REF!</v>
      </c>
      <c r="B29" s="59" t="e">
        <f>CONCATENATE($I29,#REF!)</f>
        <v>#REF!</v>
      </c>
      <c r="C29" s="59" t="e">
        <f>CONCATENATE($I29,#REF!)</f>
        <v>#REF!</v>
      </c>
      <c r="D29" s="59" t="e">
        <f>CONCATENATE($I29,#REF!)</f>
        <v>#REF!</v>
      </c>
      <c r="E29" s="59" t="e">
        <f>CONCATENATE($I29,#REF!)</f>
        <v>#REF!</v>
      </c>
      <c r="F29" s="59" t="e">
        <f>CONCATENATE($I29,#REF!)</f>
        <v>#REF!</v>
      </c>
      <c r="G29" s="59" t="e">
        <f>CONCATENATE($I29,#REF!)</f>
        <v>#REF!</v>
      </c>
      <c r="H29" s="59" t="e">
        <f>CONCATENATE($I29,#REF!)</f>
        <v>#REF!</v>
      </c>
      <c r="I29" s="59" t="s">
        <v>67</v>
      </c>
      <c r="J29" s="61" t="s">
        <v>112</v>
      </c>
      <c r="K29" s="61" t="s">
        <v>270</v>
      </c>
      <c r="L29" s="62" t="s">
        <v>767</v>
      </c>
      <c r="M29" s="64"/>
      <c r="N29" s="128"/>
      <c r="O29" s="88">
        <f t="shared" si="0"/>
        <v>0</v>
      </c>
      <c r="P29" s="64"/>
      <c r="Q29" s="128"/>
      <c r="R29" s="64">
        <f t="shared" si="1"/>
        <v>0</v>
      </c>
      <c r="S29" s="64"/>
      <c r="T29" s="128"/>
      <c r="U29" s="64">
        <f t="shared" si="2"/>
        <v>0</v>
      </c>
      <c r="V29" s="63">
        <v>1</v>
      </c>
      <c r="W29" s="128"/>
      <c r="X29" s="64">
        <f t="shared" si="3"/>
        <v>1</v>
      </c>
      <c r="Y29" s="66"/>
      <c r="Z29" s="66"/>
      <c r="AA29" s="66">
        <f t="shared" si="4"/>
        <v>0</v>
      </c>
      <c r="AB29" s="66"/>
      <c r="AC29" s="130"/>
      <c r="AD29" s="66">
        <f t="shared" si="5"/>
        <v>0</v>
      </c>
      <c r="AE29" s="64"/>
      <c r="AF29" s="128"/>
      <c r="AG29" s="64">
        <f t="shared" si="6"/>
        <v>0</v>
      </c>
      <c r="AH29" s="64"/>
      <c r="AI29" s="128"/>
      <c r="AJ29" s="64">
        <f t="shared" si="7"/>
        <v>0</v>
      </c>
      <c r="AK29" s="64">
        <f t="shared" si="8"/>
        <v>1</v>
      </c>
      <c r="AL29" s="64">
        <f t="shared" si="9"/>
        <v>0</v>
      </c>
      <c r="AM29" s="64">
        <f t="shared" si="10"/>
        <v>1</v>
      </c>
    </row>
    <row r="30" spans="1:39" s="69" customFormat="1" ht="30" customHeight="1" thickBot="1">
      <c r="A30" s="59" t="e">
        <f>CONCATENATE(I30,#REF!)</f>
        <v>#REF!</v>
      </c>
      <c r="B30" s="59" t="e">
        <f>CONCATENATE($I30,#REF!)</f>
        <v>#REF!</v>
      </c>
      <c r="C30" s="59" t="e">
        <f>CONCATENATE($I30,#REF!)</f>
        <v>#REF!</v>
      </c>
      <c r="D30" s="59" t="e">
        <f>CONCATENATE($I30,#REF!)</f>
        <v>#REF!</v>
      </c>
      <c r="E30" s="59" t="e">
        <f>CONCATENATE($I30,#REF!)</f>
        <v>#REF!</v>
      </c>
      <c r="F30" s="59" t="e">
        <f>CONCATENATE($I30,#REF!)</f>
        <v>#REF!</v>
      </c>
      <c r="G30" s="59" t="e">
        <f>CONCATENATE($I30,#REF!)</f>
        <v>#REF!</v>
      </c>
      <c r="H30" s="59" t="e">
        <f>CONCATENATE($I30,#REF!)</f>
        <v>#REF!</v>
      </c>
      <c r="I30" s="59" t="s">
        <v>66</v>
      </c>
      <c r="J30" s="61" t="s">
        <v>124</v>
      </c>
      <c r="K30" s="61" t="s">
        <v>271</v>
      </c>
      <c r="L30" s="62" t="s">
        <v>767</v>
      </c>
      <c r="M30" s="64"/>
      <c r="N30" s="128"/>
      <c r="O30" s="88">
        <f t="shared" si="0"/>
        <v>0</v>
      </c>
      <c r="P30" s="64"/>
      <c r="Q30" s="128"/>
      <c r="R30" s="64">
        <f t="shared" si="1"/>
        <v>0</v>
      </c>
      <c r="S30" s="64"/>
      <c r="T30" s="128"/>
      <c r="U30" s="64">
        <f t="shared" si="2"/>
        <v>0</v>
      </c>
      <c r="V30" s="64"/>
      <c r="W30" s="128"/>
      <c r="X30" s="64">
        <f t="shared" si="3"/>
        <v>0</v>
      </c>
      <c r="Y30" s="66"/>
      <c r="Z30" s="66"/>
      <c r="AA30" s="66">
        <f t="shared" si="4"/>
        <v>0</v>
      </c>
      <c r="AB30" s="66"/>
      <c r="AC30" s="130"/>
      <c r="AD30" s="66">
        <f t="shared" si="5"/>
        <v>0</v>
      </c>
      <c r="AE30" s="64"/>
      <c r="AF30" s="128"/>
      <c r="AG30" s="64">
        <f t="shared" si="6"/>
        <v>0</v>
      </c>
      <c r="AH30" s="64"/>
      <c r="AI30" s="128"/>
      <c r="AJ30" s="64">
        <f t="shared" si="7"/>
        <v>0</v>
      </c>
      <c r="AK30" s="64">
        <f t="shared" si="8"/>
        <v>0</v>
      </c>
      <c r="AL30" s="64">
        <f t="shared" si="9"/>
        <v>0</v>
      </c>
      <c r="AM30" s="64">
        <f t="shared" si="10"/>
        <v>0</v>
      </c>
    </row>
    <row r="31" spans="1:39" s="69" customFormat="1" ht="30" customHeight="1" thickBot="1">
      <c r="A31" s="59" t="e">
        <f>CONCATENATE(I31,#REF!)</f>
        <v>#REF!</v>
      </c>
      <c r="B31" s="59" t="e">
        <f>CONCATENATE($I31,#REF!)</f>
        <v>#REF!</v>
      </c>
      <c r="C31" s="59" t="e">
        <f>CONCATENATE($I31,#REF!)</f>
        <v>#REF!</v>
      </c>
      <c r="D31" s="59" t="e">
        <f>CONCATENATE($I31,#REF!)</f>
        <v>#REF!</v>
      </c>
      <c r="E31" s="59" t="e">
        <f>CONCATENATE($I31,#REF!)</f>
        <v>#REF!</v>
      </c>
      <c r="F31" s="59" t="e">
        <f>CONCATENATE($I31,#REF!)</f>
        <v>#REF!</v>
      </c>
      <c r="G31" s="59" t="e">
        <f>CONCATENATE($I31,#REF!)</f>
        <v>#REF!</v>
      </c>
      <c r="H31" s="59" t="e">
        <f>CONCATENATE($I31,#REF!)</f>
        <v>#REF!</v>
      </c>
      <c r="I31" s="59" t="s">
        <v>57</v>
      </c>
      <c r="J31" s="61" t="s">
        <v>692</v>
      </c>
      <c r="K31" s="61" t="s">
        <v>272</v>
      </c>
      <c r="L31" s="62" t="s">
        <v>3</v>
      </c>
      <c r="M31" s="63">
        <v>1</v>
      </c>
      <c r="N31" s="128"/>
      <c r="O31" s="88">
        <f t="shared" si="0"/>
        <v>1</v>
      </c>
      <c r="P31" s="64"/>
      <c r="Q31" s="128"/>
      <c r="R31" s="64">
        <f t="shared" si="1"/>
        <v>0</v>
      </c>
      <c r="S31" s="64"/>
      <c r="T31" s="128"/>
      <c r="U31" s="64">
        <f t="shared" si="2"/>
        <v>0</v>
      </c>
      <c r="V31" s="63">
        <v>3</v>
      </c>
      <c r="W31" s="128"/>
      <c r="X31" s="64">
        <f t="shared" si="3"/>
        <v>3</v>
      </c>
      <c r="Y31" s="66"/>
      <c r="Z31" s="66"/>
      <c r="AA31" s="66">
        <f t="shared" si="4"/>
        <v>0</v>
      </c>
      <c r="AB31" s="66"/>
      <c r="AC31" s="130"/>
      <c r="AD31" s="66">
        <f t="shared" si="5"/>
        <v>0</v>
      </c>
      <c r="AE31" s="64"/>
      <c r="AF31" s="128"/>
      <c r="AG31" s="64">
        <f t="shared" si="6"/>
        <v>0</v>
      </c>
      <c r="AH31" s="64"/>
      <c r="AI31" s="128"/>
      <c r="AJ31" s="64">
        <f t="shared" si="7"/>
        <v>0</v>
      </c>
      <c r="AK31" s="64">
        <f t="shared" si="8"/>
        <v>4</v>
      </c>
      <c r="AL31" s="64">
        <f t="shared" si="9"/>
        <v>0</v>
      </c>
      <c r="AM31" s="64">
        <f t="shared" si="10"/>
        <v>4</v>
      </c>
    </row>
    <row r="32" spans="1:39" s="69" customFormat="1" ht="30" customHeight="1" thickBot="1">
      <c r="A32" s="59" t="e">
        <f>CONCATENATE(I32,#REF!)</f>
        <v>#REF!</v>
      </c>
      <c r="B32" s="59" t="e">
        <f>CONCATENATE($I32,#REF!)</f>
        <v>#REF!</v>
      </c>
      <c r="C32" s="59" t="e">
        <f>CONCATENATE($I32,#REF!)</f>
        <v>#REF!</v>
      </c>
      <c r="D32" s="59" t="e">
        <f>CONCATENATE($I32,#REF!)</f>
        <v>#REF!</v>
      </c>
      <c r="E32" s="59" t="e">
        <f>CONCATENATE($I32,#REF!)</f>
        <v>#REF!</v>
      </c>
      <c r="F32" s="59" t="e">
        <f>CONCATENATE($I32,#REF!)</f>
        <v>#REF!</v>
      </c>
      <c r="G32" s="59" t="e">
        <f>CONCATENATE($I32,#REF!)</f>
        <v>#REF!</v>
      </c>
      <c r="H32" s="59" t="e">
        <f>CONCATENATE($I32,#REF!)</f>
        <v>#REF!</v>
      </c>
      <c r="I32" s="59" t="s">
        <v>794</v>
      </c>
      <c r="J32" s="61" t="s">
        <v>105</v>
      </c>
      <c r="K32" s="61" t="s">
        <v>273</v>
      </c>
      <c r="L32" s="62" t="s">
        <v>767</v>
      </c>
      <c r="M32" s="64"/>
      <c r="N32" s="128"/>
      <c r="O32" s="88">
        <f t="shared" si="0"/>
        <v>0</v>
      </c>
      <c r="P32" s="64"/>
      <c r="Q32" s="128"/>
      <c r="R32" s="64">
        <f t="shared" si="1"/>
        <v>0</v>
      </c>
      <c r="S32" s="64"/>
      <c r="T32" s="128"/>
      <c r="U32" s="64">
        <f t="shared" si="2"/>
        <v>0</v>
      </c>
      <c r="V32" s="64"/>
      <c r="W32" s="128"/>
      <c r="X32" s="64">
        <f t="shared" si="3"/>
        <v>0</v>
      </c>
      <c r="Y32" s="66"/>
      <c r="Z32" s="66"/>
      <c r="AA32" s="66">
        <f t="shared" si="4"/>
        <v>0</v>
      </c>
      <c r="AB32" s="66"/>
      <c r="AC32" s="130"/>
      <c r="AD32" s="66">
        <f t="shared" si="5"/>
        <v>0</v>
      </c>
      <c r="AE32" s="64"/>
      <c r="AF32" s="128"/>
      <c r="AG32" s="64">
        <f t="shared" si="6"/>
        <v>0</v>
      </c>
      <c r="AH32" s="64"/>
      <c r="AI32" s="128"/>
      <c r="AJ32" s="64">
        <f t="shared" si="7"/>
        <v>0</v>
      </c>
      <c r="AK32" s="64">
        <f t="shared" si="8"/>
        <v>0</v>
      </c>
      <c r="AL32" s="64">
        <f t="shared" si="9"/>
        <v>0</v>
      </c>
      <c r="AM32" s="64">
        <f t="shared" si="10"/>
        <v>0</v>
      </c>
    </row>
    <row r="33" spans="1:39" s="69" customFormat="1" ht="30" customHeight="1" thickBot="1">
      <c r="A33" s="59" t="e">
        <f>CONCATENATE(I33,#REF!)</f>
        <v>#REF!</v>
      </c>
      <c r="B33" s="59" t="e">
        <f>CONCATENATE($I33,#REF!)</f>
        <v>#REF!</v>
      </c>
      <c r="C33" s="59" t="e">
        <f>CONCATENATE($I33,#REF!)</f>
        <v>#REF!</v>
      </c>
      <c r="D33" s="59" t="e">
        <f>CONCATENATE($I33,#REF!)</f>
        <v>#REF!</v>
      </c>
      <c r="E33" s="59" t="e">
        <f>CONCATENATE($I33,#REF!)</f>
        <v>#REF!</v>
      </c>
      <c r="F33" s="59" t="e">
        <f>CONCATENATE($I33,#REF!)</f>
        <v>#REF!</v>
      </c>
      <c r="G33" s="59" t="e">
        <f>CONCATENATE($I33,#REF!)</f>
        <v>#REF!</v>
      </c>
      <c r="H33" s="59" t="e">
        <f>CONCATENATE($I33,#REF!)</f>
        <v>#REF!</v>
      </c>
      <c r="I33" s="59" t="s">
        <v>333</v>
      </c>
      <c r="J33" s="61" t="s">
        <v>121</v>
      </c>
      <c r="K33" s="61" t="s">
        <v>274</v>
      </c>
      <c r="L33" s="62" t="s">
        <v>767</v>
      </c>
      <c r="M33" s="64"/>
      <c r="N33" s="128"/>
      <c r="O33" s="88">
        <f t="shared" si="0"/>
        <v>0</v>
      </c>
      <c r="P33" s="64"/>
      <c r="Q33" s="128"/>
      <c r="R33" s="64">
        <f t="shared" si="1"/>
        <v>0</v>
      </c>
      <c r="S33" s="63"/>
      <c r="T33" s="128"/>
      <c r="U33" s="64">
        <f t="shared" si="2"/>
        <v>0</v>
      </c>
      <c r="V33" s="64"/>
      <c r="W33" s="128"/>
      <c r="X33" s="64">
        <f t="shared" si="3"/>
        <v>0</v>
      </c>
      <c r="Y33" s="66"/>
      <c r="Z33" s="66"/>
      <c r="AA33" s="66">
        <f t="shared" si="4"/>
        <v>0</v>
      </c>
      <c r="AB33" s="66"/>
      <c r="AC33" s="130"/>
      <c r="AD33" s="66">
        <f t="shared" si="5"/>
        <v>0</v>
      </c>
      <c r="AE33" s="64"/>
      <c r="AF33" s="128"/>
      <c r="AG33" s="64">
        <f t="shared" si="6"/>
        <v>0</v>
      </c>
      <c r="AH33" s="64"/>
      <c r="AI33" s="128"/>
      <c r="AJ33" s="64">
        <f t="shared" si="7"/>
        <v>0</v>
      </c>
      <c r="AK33" s="64">
        <f t="shared" si="8"/>
        <v>0</v>
      </c>
      <c r="AL33" s="64">
        <f t="shared" si="9"/>
        <v>0</v>
      </c>
      <c r="AM33" s="64">
        <f t="shared" si="10"/>
        <v>0</v>
      </c>
    </row>
    <row r="34" spans="1:39" s="69" customFormat="1" ht="30" customHeight="1" thickBot="1">
      <c r="A34" s="59" t="e">
        <f>CONCATENATE(I34,#REF!)</f>
        <v>#REF!</v>
      </c>
      <c r="B34" s="59" t="e">
        <f>CONCATENATE($I34,#REF!)</f>
        <v>#REF!</v>
      </c>
      <c r="C34" s="59" t="e">
        <f>CONCATENATE($I34,#REF!)</f>
        <v>#REF!</v>
      </c>
      <c r="D34" s="59" t="e">
        <f>CONCATENATE($I34,#REF!)</f>
        <v>#REF!</v>
      </c>
      <c r="E34" s="59" t="e">
        <f>CONCATENATE($I34,#REF!)</f>
        <v>#REF!</v>
      </c>
      <c r="F34" s="59" t="e">
        <f>CONCATENATE($I34,#REF!)</f>
        <v>#REF!</v>
      </c>
      <c r="G34" s="59" t="e">
        <f>CONCATENATE($I34,#REF!)</f>
        <v>#REF!</v>
      </c>
      <c r="H34" s="59" t="e">
        <f>CONCATENATE($I34,#REF!)</f>
        <v>#REF!</v>
      </c>
      <c r="I34" s="59" t="s">
        <v>803</v>
      </c>
      <c r="J34" s="61" t="s">
        <v>100</v>
      </c>
      <c r="K34" s="61" t="s">
        <v>275</v>
      </c>
      <c r="L34" s="62" t="s">
        <v>767</v>
      </c>
      <c r="M34" s="64"/>
      <c r="N34" s="128"/>
      <c r="O34" s="88">
        <f t="shared" si="0"/>
        <v>0</v>
      </c>
      <c r="P34" s="64"/>
      <c r="Q34" s="128"/>
      <c r="R34" s="64">
        <f t="shared" si="1"/>
        <v>0</v>
      </c>
      <c r="S34" s="64"/>
      <c r="T34" s="128"/>
      <c r="U34" s="64">
        <f t="shared" si="2"/>
        <v>0</v>
      </c>
      <c r="V34" s="64"/>
      <c r="W34" s="128"/>
      <c r="X34" s="64">
        <f t="shared" si="3"/>
        <v>0</v>
      </c>
      <c r="Y34" s="66"/>
      <c r="Z34" s="66"/>
      <c r="AA34" s="66">
        <f t="shared" si="4"/>
        <v>0</v>
      </c>
      <c r="AB34" s="66"/>
      <c r="AC34" s="130"/>
      <c r="AD34" s="66">
        <f t="shared" si="5"/>
        <v>0</v>
      </c>
      <c r="AE34" s="64"/>
      <c r="AF34" s="128"/>
      <c r="AG34" s="64">
        <f t="shared" si="6"/>
        <v>0</v>
      </c>
      <c r="AH34" s="64"/>
      <c r="AI34" s="128"/>
      <c r="AJ34" s="64">
        <f t="shared" si="7"/>
        <v>0</v>
      </c>
      <c r="AK34" s="64">
        <f t="shared" si="8"/>
        <v>0</v>
      </c>
      <c r="AL34" s="64">
        <f t="shared" si="9"/>
        <v>0</v>
      </c>
      <c r="AM34" s="64">
        <f t="shared" si="10"/>
        <v>0</v>
      </c>
    </row>
    <row r="35" spans="1:39" s="69" customFormat="1" ht="30" customHeight="1" thickBot="1">
      <c r="A35" s="59" t="e">
        <f>CONCATENATE(I35,#REF!)</f>
        <v>#REF!</v>
      </c>
      <c r="B35" s="59" t="e">
        <f>CONCATENATE($I35,#REF!)</f>
        <v>#REF!</v>
      </c>
      <c r="C35" s="59" t="e">
        <f>CONCATENATE($I35,#REF!)</f>
        <v>#REF!</v>
      </c>
      <c r="D35" s="59" t="e">
        <f>CONCATENATE($I35,#REF!)</f>
        <v>#REF!</v>
      </c>
      <c r="E35" s="59" t="e">
        <f>CONCATENATE($I35,#REF!)</f>
        <v>#REF!</v>
      </c>
      <c r="F35" s="59" t="e">
        <f>CONCATENATE($I35,#REF!)</f>
        <v>#REF!</v>
      </c>
      <c r="G35" s="59" t="e">
        <f>CONCATENATE($I35,#REF!)</f>
        <v>#REF!</v>
      </c>
      <c r="H35" s="59" t="e">
        <f>CONCATENATE($I35,#REF!)</f>
        <v>#REF!</v>
      </c>
      <c r="I35" s="59" t="s">
        <v>68</v>
      </c>
      <c r="J35" s="61" t="s">
        <v>108</v>
      </c>
      <c r="K35" s="61" t="s">
        <v>276</v>
      </c>
      <c r="L35" s="62" t="s">
        <v>767</v>
      </c>
      <c r="M35" s="63">
        <v>1</v>
      </c>
      <c r="N35" s="128"/>
      <c r="O35" s="88">
        <f t="shared" si="0"/>
        <v>1</v>
      </c>
      <c r="P35" s="64"/>
      <c r="Q35" s="128"/>
      <c r="R35" s="64">
        <f t="shared" si="1"/>
        <v>0</v>
      </c>
      <c r="S35" s="63"/>
      <c r="T35" s="128"/>
      <c r="U35" s="64">
        <f t="shared" si="2"/>
        <v>0</v>
      </c>
      <c r="V35" s="64"/>
      <c r="W35" s="128"/>
      <c r="X35" s="64">
        <f t="shared" si="3"/>
        <v>0</v>
      </c>
      <c r="Y35" s="66"/>
      <c r="Z35" s="66"/>
      <c r="AA35" s="66">
        <f t="shared" si="4"/>
        <v>0</v>
      </c>
      <c r="AB35" s="66"/>
      <c r="AC35" s="130"/>
      <c r="AD35" s="66">
        <f t="shared" si="5"/>
        <v>0</v>
      </c>
      <c r="AE35" s="64">
        <v>1</v>
      </c>
      <c r="AF35" s="128"/>
      <c r="AG35" s="64">
        <f t="shared" si="6"/>
        <v>1</v>
      </c>
      <c r="AH35" s="64"/>
      <c r="AI35" s="128"/>
      <c r="AJ35" s="64">
        <f t="shared" si="7"/>
        <v>0</v>
      </c>
      <c r="AK35" s="64">
        <f t="shared" si="8"/>
        <v>2</v>
      </c>
      <c r="AL35" s="64">
        <f t="shared" si="9"/>
        <v>0</v>
      </c>
      <c r="AM35" s="64">
        <f t="shared" si="10"/>
        <v>2</v>
      </c>
    </row>
    <row r="36" spans="1:39" s="69" customFormat="1" ht="30" customHeight="1" thickBot="1">
      <c r="A36" s="59" t="e">
        <f>CONCATENATE(I36,#REF!)</f>
        <v>#REF!</v>
      </c>
      <c r="B36" s="59" t="e">
        <f>CONCATENATE($I36,#REF!)</f>
        <v>#REF!</v>
      </c>
      <c r="C36" s="59" t="e">
        <f>CONCATENATE($I36,#REF!)</f>
        <v>#REF!</v>
      </c>
      <c r="D36" s="59" t="e">
        <f>CONCATENATE($I36,#REF!)</f>
        <v>#REF!</v>
      </c>
      <c r="E36" s="59" t="e">
        <f>CONCATENATE($I36,#REF!)</f>
        <v>#REF!</v>
      </c>
      <c r="F36" s="59" t="e">
        <f>CONCATENATE($I36,#REF!)</f>
        <v>#REF!</v>
      </c>
      <c r="G36" s="59" t="e">
        <f>CONCATENATE($I36,#REF!)</f>
        <v>#REF!</v>
      </c>
      <c r="H36" s="59" t="e">
        <f>CONCATENATE($I36,#REF!)</f>
        <v>#REF!</v>
      </c>
      <c r="I36" s="59" t="s">
        <v>128</v>
      </c>
      <c r="J36" s="61" t="s">
        <v>118</v>
      </c>
      <c r="K36" s="61" t="s">
        <v>194</v>
      </c>
      <c r="L36" s="62" t="s">
        <v>146</v>
      </c>
      <c r="M36" s="64"/>
      <c r="N36" s="128"/>
      <c r="O36" s="88">
        <f t="shared" si="0"/>
        <v>0</v>
      </c>
      <c r="P36" s="64"/>
      <c r="Q36" s="128"/>
      <c r="R36" s="64">
        <f t="shared" si="1"/>
        <v>0</v>
      </c>
      <c r="S36" s="64"/>
      <c r="T36" s="128"/>
      <c r="U36" s="64">
        <f t="shared" si="2"/>
        <v>0</v>
      </c>
      <c r="V36" s="64"/>
      <c r="W36" s="128"/>
      <c r="X36" s="64">
        <f t="shared" si="3"/>
        <v>0</v>
      </c>
      <c r="Y36" s="66"/>
      <c r="Z36" s="66"/>
      <c r="AA36" s="66">
        <f t="shared" si="4"/>
        <v>0</v>
      </c>
      <c r="AB36" s="66"/>
      <c r="AC36" s="130"/>
      <c r="AD36" s="66">
        <f t="shared" si="5"/>
        <v>0</v>
      </c>
      <c r="AE36" s="64"/>
      <c r="AF36" s="128"/>
      <c r="AG36" s="64">
        <f t="shared" si="6"/>
        <v>0</v>
      </c>
      <c r="AH36" s="64"/>
      <c r="AI36" s="128"/>
      <c r="AJ36" s="64">
        <f t="shared" si="7"/>
        <v>0</v>
      </c>
      <c r="AK36" s="64">
        <f t="shared" si="8"/>
        <v>0</v>
      </c>
      <c r="AL36" s="64">
        <f t="shared" si="9"/>
        <v>0</v>
      </c>
      <c r="AM36" s="64">
        <f t="shared" si="10"/>
        <v>0</v>
      </c>
    </row>
    <row r="37" spans="1:39" s="59" customFormat="1" ht="30" customHeight="1" thickBot="1">
      <c r="A37" s="59" t="e">
        <f>CONCATENATE(I37,#REF!)</f>
        <v>#REF!</v>
      </c>
      <c r="B37" s="59" t="e">
        <f>CONCATENATE($I37,#REF!)</f>
        <v>#REF!</v>
      </c>
      <c r="C37" s="59" t="e">
        <f>CONCATENATE($I37,#REF!)</f>
        <v>#REF!</v>
      </c>
      <c r="D37" s="59" t="e">
        <f>CONCATENATE($I37,#REF!)</f>
        <v>#REF!</v>
      </c>
      <c r="E37" s="59" t="e">
        <f>CONCATENATE($I37,#REF!)</f>
        <v>#REF!</v>
      </c>
      <c r="F37" s="59" t="e">
        <f>CONCATENATE($I37,#REF!)</f>
        <v>#REF!</v>
      </c>
      <c r="G37" s="59" t="e">
        <f>CONCATENATE($I37,#REF!)</f>
        <v>#REF!</v>
      </c>
      <c r="H37" s="59" t="e">
        <f>CONCATENATE($I37,#REF!)</f>
        <v>#REF!</v>
      </c>
      <c r="I37" s="59" t="s">
        <v>126</v>
      </c>
      <c r="J37" s="61" t="s">
        <v>104</v>
      </c>
      <c r="K37" s="61" t="s">
        <v>926</v>
      </c>
      <c r="L37" s="62" t="s">
        <v>147</v>
      </c>
      <c r="M37" s="64"/>
      <c r="N37" s="128"/>
      <c r="O37" s="88">
        <f t="shared" si="0"/>
        <v>0</v>
      </c>
      <c r="P37" s="71">
        <v>2</v>
      </c>
      <c r="Q37" s="128"/>
      <c r="R37" s="64">
        <f t="shared" si="1"/>
        <v>2</v>
      </c>
      <c r="S37" s="64">
        <f>1+1</f>
        <v>2</v>
      </c>
      <c r="T37" s="128"/>
      <c r="U37" s="64">
        <f t="shared" si="2"/>
        <v>2</v>
      </c>
      <c r="V37" s="63">
        <v>1</v>
      </c>
      <c r="W37" s="128"/>
      <c r="X37" s="64">
        <f t="shared" si="3"/>
        <v>1</v>
      </c>
      <c r="Y37" s="66"/>
      <c r="Z37" s="66"/>
      <c r="AA37" s="66">
        <f t="shared" si="4"/>
        <v>0</v>
      </c>
      <c r="AB37" s="66"/>
      <c r="AC37" s="130"/>
      <c r="AD37" s="66">
        <f t="shared" si="5"/>
        <v>0</v>
      </c>
      <c r="AE37" s="64"/>
      <c r="AF37" s="128"/>
      <c r="AG37" s="64">
        <f t="shared" si="6"/>
        <v>0</v>
      </c>
      <c r="AH37" s="64"/>
      <c r="AI37" s="128"/>
      <c r="AJ37" s="64">
        <f t="shared" si="7"/>
        <v>0</v>
      </c>
      <c r="AK37" s="64">
        <f t="shared" si="8"/>
        <v>5</v>
      </c>
      <c r="AL37" s="64">
        <f t="shared" si="9"/>
        <v>0</v>
      </c>
      <c r="AM37" s="64">
        <f t="shared" si="10"/>
        <v>5</v>
      </c>
    </row>
    <row r="38" spans="1:39" s="69" customFormat="1" ht="30" customHeight="1" thickBot="1">
      <c r="A38" s="59" t="e">
        <f>CONCATENATE(I38,#REF!)</f>
        <v>#REF!</v>
      </c>
      <c r="B38" s="59" t="e">
        <f>CONCATENATE($I38,#REF!)</f>
        <v>#REF!</v>
      </c>
      <c r="C38" s="59" t="e">
        <f>CONCATENATE($I38,#REF!)</f>
        <v>#REF!</v>
      </c>
      <c r="D38" s="59" t="e">
        <f>CONCATENATE($I38,#REF!)</f>
        <v>#REF!</v>
      </c>
      <c r="E38" s="59" t="e">
        <f>CONCATENATE($I38,#REF!)</f>
        <v>#REF!</v>
      </c>
      <c r="F38" s="59" t="e">
        <f>CONCATENATE($I38,#REF!)</f>
        <v>#REF!</v>
      </c>
      <c r="G38" s="59" t="e">
        <f>CONCATENATE($I38,#REF!)</f>
        <v>#REF!</v>
      </c>
      <c r="H38" s="59" t="e">
        <f>CONCATENATE($I38,#REF!)</f>
        <v>#REF!</v>
      </c>
      <c r="I38" s="59" t="s">
        <v>127</v>
      </c>
      <c r="J38" s="61" t="s">
        <v>106</v>
      </c>
      <c r="K38" s="61" t="s">
        <v>930</v>
      </c>
      <c r="L38" s="62" t="s">
        <v>147</v>
      </c>
      <c r="M38" s="64"/>
      <c r="N38" s="128"/>
      <c r="O38" s="88">
        <f t="shared" si="0"/>
        <v>0</v>
      </c>
      <c r="P38" s="64"/>
      <c r="Q38" s="128"/>
      <c r="R38" s="64">
        <f t="shared" si="1"/>
        <v>0</v>
      </c>
      <c r="S38" s="63"/>
      <c r="T38" s="128"/>
      <c r="U38" s="64">
        <f t="shared" si="2"/>
        <v>0</v>
      </c>
      <c r="V38" s="64"/>
      <c r="W38" s="128"/>
      <c r="X38" s="64">
        <f t="shared" si="3"/>
        <v>0</v>
      </c>
      <c r="Y38" s="66"/>
      <c r="Z38" s="66"/>
      <c r="AA38" s="66">
        <f t="shared" si="4"/>
        <v>0</v>
      </c>
      <c r="AB38" s="66"/>
      <c r="AC38" s="130"/>
      <c r="AD38" s="66">
        <f t="shared" si="5"/>
        <v>0</v>
      </c>
      <c r="AE38" s="64"/>
      <c r="AF38" s="128"/>
      <c r="AG38" s="64">
        <f t="shared" si="6"/>
        <v>0</v>
      </c>
      <c r="AH38" s="64"/>
      <c r="AI38" s="128"/>
      <c r="AJ38" s="64">
        <f t="shared" si="7"/>
        <v>0</v>
      </c>
      <c r="AK38" s="64">
        <f t="shared" si="8"/>
        <v>0</v>
      </c>
      <c r="AL38" s="64">
        <f t="shared" si="9"/>
        <v>0</v>
      </c>
      <c r="AM38" s="64">
        <f t="shared" si="10"/>
        <v>0</v>
      </c>
    </row>
    <row r="39" spans="1:39" s="69" customFormat="1" ht="59.25" customHeight="1" thickBot="1">
      <c r="A39" s="59" t="e">
        <f>CONCATENATE(I39,#REF!)</f>
        <v>#REF!</v>
      </c>
      <c r="B39" s="59" t="e">
        <f>CONCATENATE($I39,#REF!)</f>
        <v>#REF!</v>
      </c>
      <c r="C39" s="59" t="e">
        <f>CONCATENATE($I39,#REF!)</f>
        <v>#REF!</v>
      </c>
      <c r="D39" s="59" t="e">
        <f>CONCATENATE($I39,#REF!)</f>
        <v>#REF!</v>
      </c>
      <c r="E39" s="59" t="e">
        <f>CONCATENATE($I39,#REF!)</f>
        <v>#REF!</v>
      </c>
      <c r="F39" s="59" t="e">
        <f>CONCATENATE($I39,#REF!)</f>
        <v>#REF!</v>
      </c>
      <c r="G39" s="59" t="e">
        <f>CONCATENATE($I39,#REF!)</f>
        <v>#REF!</v>
      </c>
      <c r="H39" s="59" t="e">
        <f>CONCATENATE($I39,#REF!)</f>
        <v>#REF!</v>
      </c>
      <c r="I39" s="59" t="s">
        <v>129</v>
      </c>
      <c r="J39" s="61" t="s">
        <v>106</v>
      </c>
      <c r="K39" s="61" t="s">
        <v>130</v>
      </c>
      <c r="L39" s="62" t="s">
        <v>147</v>
      </c>
      <c r="M39" s="64"/>
      <c r="N39" s="128"/>
      <c r="O39" s="88">
        <f t="shared" si="0"/>
        <v>0</v>
      </c>
      <c r="P39" s="64"/>
      <c r="Q39" s="128"/>
      <c r="R39" s="64">
        <f t="shared" si="1"/>
        <v>0</v>
      </c>
      <c r="S39" s="64"/>
      <c r="T39" s="128"/>
      <c r="U39" s="64">
        <f t="shared" si="2"/>
        <v>0</v>
      </c>
      <c r="V39" s="64"/>
      <c r="W39" s="128"/>
      <c r="X39" s="64">
        <f t="shared" si="3"/>
        <v>0</v>
      </c>
      <c r="Y39" s="66"/>
      <c r="Z39" s="66"/>
      <c r="AA39" s="66">
        <f t="shared" si="4"/>
        <v>0</v>
      </c>
      <c r="AB39" s="66"/>
      <c r="AC39" s="130"/>
      <c r="AD39" s="66">
        <f t="shared" si="5"/>
        <v>0</v>
      </c>
      <c r="AE39" s="64"/>
      <c r="AF39" s="128"/>
      <c r="AG39" s="64">
        <f t="shared" si="6"/>
        <v>0</v>
      </c>
      <c r="AH39" s="64"/>
      <c r="AI39" s="128"/>
      <c r="AJ39" s="64">
        <f t="shared" si="7"/>
        <v>0</v>
      </c>
      <c r="AK39" s="64">
        <f t="shared" si="8"/>
        <v>0</v>
      </c>
      <c r="AL39" s="64">
        <f t="shared" si="9"/>
        <v>0</v>
      </c>
      <c r="AM39" s="64">
        <f t="shared" si="10"/>
        <v>0</v>
      </c>
    </row>
    <row r="40" spans="1:39" s="69" customFormat="1" ht="30" customHeight="1" thickBot="1">
      <c r="A40" s="59" t="e">
        <f>CONCATENATE(I40,#REF!)</f>
        <v>#REF!</v>
      </c>
      <c r="B40" s="59" t="e">
        <f>CONCATENATE($I40,#REF!)</f>
        <v>#REF!</v>
      </c>
      <c r="C40" s="59" t="e">
        <f>CONCATENATE($I40,#REF!)</f>
        <v>#REF!</v>
      </c>
      <c r="D40" s="59" t="e">
        <f>CONCATENATE($I40,#REF!)</f>
        <v>#REF!</v>
      </c>
      <c r="E40" s="59" t="e">
        <f>CONCATENATE($I40,#REF!)</f>
        <v>#REF!</v>
      </c>
      <c r="F40" s="59" t="e">
        <f>CONCATENATE($I40,#REF!)</f>
        <v>#REF!</v>
      </c>
      <c r="G40" s="59" t="e">
        <f>CONCATENATE($I40,#REF!)</f>
        <v>#REF!</v>
      </c>
      <c r="H40" s="59" t="e">
        <f>CONCATENATE($I40,#REF!)</f>
        <v>#REF!</v>
      </c>
      <c r="I40" s="59" t="s">
        <v>131</v>
      </c>
      <c r="J40" s="61" t="s">
        <v>117</v>
      </c>
      <c r="K40" s="61" t="s">
        <v>194</v>
      </c>
      <c r="L40" s="62" t="s">
        <v>147</v>
      </c>
      <c r="M40" s="64"/>
      <c r="N40" s="128"/>
      <c r="O40" s="88">
        <f t="shared" si="0"/>
        <v>0</v>
      </c>
      <c r="P40" s="88">
        <f>5+1</f>
        <v>6</v>
      </c>
      <c r="Q40" s="128"/>
      <c r="R40" s="64">
        <f t="shared" si="1"/>
        <v>6</v>
      </c>
      <c r="S40" s="64"/>
      <c r="T40" s="128"/>
      <c r="U40" s="64">
        <f t="shared" si="2"/>
        <v>0</v>
      </c>
      <c r="V40" s="71">
        <v>1</v>
      </c>
      <c r="W40" s="128"/>
      <c r="X40" s="64">
        <f t="shared" si="3"/>
        <v>1</v>
      </c>
      <c r="Y40" s="66"/>
      <c r="Z40" s="66"/>
      <c r="AA40" s="66">
        <f t="shared" si="4"/>
        <v>0</v>
      </c>
      <c r="AB40" s="66"/>
      <c r="AC40" s="130"/>
      <c r="AD40" s="66">
        <f t="shared" si="5"/>
        <v>0</v>
      </c>
      <c r="AE40" s="64"/>
      <c r="AF40" s="128"/>
      <c r="AG40" s="64">
        <f t="shared" si="6"/>
        <v>0</v>
      </c>
      <c r="AH40" s="64"/>
      <c r="AI40" s="128"/>
      <c r="AJ40" s="64">
        <f t="shared" si="7"/>
        <v>0</v>
      </c>
      <c r="AK40" s="64">
        <f t="shared" si="8"/>
        <v>7</v>
      </c>
      <c r="AL40" s="64">
        <f t="shared" si="9"/>
        <v>0</v>
      </c>
      <c r="AM40" s="64">
        <f t="shared" si="10"/>
        <v>7</v>
      </c>
    </row>
    <row r="41" spans="1:39" s="69" customFormat="1" ht="30" customHeight="1" thickBot="1">
      <c r="A41" s="59" t="e">
        <f>CONCATENATE(I41,#REF!)</f>
        <v>#REF!</v>
      </c>
      <c r="B41" s="59" t="e">
        <f>CONCATENATE($I41,#REF!)</f>
        <v>#REF!</v>
      </c>
      <c r="C41" s="59" t="e">
        <f>CONCATENATE($I41,#REF!)</f>
        <v>#REF!</v>
      </c>
      <c r="D41" s="59" t="e">
        <f>CONCATENATE($I41,#REF!)</f>
        <v>#REF!</v>
      </c>
      <c r="E41" s="59" t="e">
        <f>CONCATENATE($I41,#REF!)</f>
        <v>#REF!</v>
      </c>
      <c r="F41" s="59" t="e">
        <f>CONCATENATE($I41,#REF!)</f>
        <v>#REF!</v>
      </c>
      <c r="G41" s="59" t="e">
        <f>CONCATENATE($I41,#REF!)</f>
        <v>#REF!</v>
      </c>
      <c r="H41" s="59" t="e">
        <f>CONCATENATE($I41,#REF!)</f>
        <v>#REF!</v>
      </c>
      <c r="I41" s="59" t="s">
        <v>132</v>
      </c>
      <c r="J41" s="61" t="s">
        <v>114</v>
      </c>
      <c r="K41" s="61" t="s">
        <v>263</v>
      </c>
      <c r="L41" s="62" t="s">
        <v>147</v>
      </c>
      <c r="M41" s="64"/>
      <c r="N41" s="128"/>
      <c r="O41" s="88">
        <f t="shared" si="0"/>
        <v>0</v>
      </c>
      <c r="P41" s="71">
        <v>2</v>
      </c>
      <c r="Q41" s="128"/>
      <c r="R41" s="64">
        <f t="shared" si="1"/>
        <v>2</v>
      </c>
      <c r="S41" s="64"/>
      <c r="T41" s="128"/>
      <c r="U41" s="64">
        <f t="shared" si="2"/>
        <v>0</v>
      </c>
      <c r="V41" s="64"/>
      <c r="W41" s="128"/>
      <c r="X41" s="64">
        <f t="shared" si="3"/>
        <v>0</v>
      </c>
      <c r="Y41" s="66"/>
      <c r="Z41" s="66"/>
      <c r="AA41" s="66">
        <f t="shared" si="4"/>
        <v>0</v>
      </c>
      <c r="AB41" s="66"/>
      <c r="AC41" s="130"/>
      <c r="AD41" s="66">
        <f t="shared" si="5"/>
        <v>0</v>
      </c>
      <c r="AE41" s="64"/>
      <c r="AF41" s="128"/>
      <c r="AG41" s="64">
        <f t="shared" si="6"/>
        <v>0</v>
      </c>
      <c r="AH41" s="64"/>
      <c r="AI41" s="128"/>
      <c r="AJ41" s="64">
        <f t="shared" si="7"/>
        <v>0</v>
      </c>
      <c r="AK41" s="64">
        <f t="shared" si="8"/>
        <v>2</v>
      </c>
      <c r="AL41" s="64">
        <f t="shared" si="9"/>
        <v>0</v>
      </c>
      <c r="AM41" s="64">
        <f t="shared" si="10"/>
        <v>2</v>
      </c>
    </row>
    <row r="42" spans="1:39" s="69" customFormat="1" ht="30" customHeight="1" thickBot="1">
      <c r="A42" s="59" t="e">
        <f>CONCATENATE(I42,#REF!)</f>
        <v>#REF!</v>
      </c>
      <c r="B42" s="59" t="e">
        <f>CONCATENATE($I42,#REF!)</f>
        <v>#REF!</v>
      </c>
      <c r="C42" s="59" t="e">
        <f>CONCATENATE($I42,#REF!)</f>
        <v>#REF!</v>
      </c>
      <c r="D42" s="59" t="e">
        <f>CONCATENATE($I42,#REF!)</f>
        <v>#REF!</v>
      </c>
      <c r="E42" s="59" t="e">
        <f>CONCATENATE($I42,#REF!)</f>
        <v>#REF!</v>
      </c>
      <c r="F42" s="59" t="e">
        <f>CONCATENATE($I42,#REF!)</f>
        <v>#REF!</v>
      </c>
      <c r="G42" s="59" t="e">
        <f>CONCATENATE($I42,#REF!)</f>
        <v>#REF!</v>
      </c>
      <c r="H42" s="59" t="e">
        <f>CONCATENATE($I42,#REF!)</f>
        <v>#REF!</v>
      </c>
      <c r="I42" s="59" t="s">
        <v>109</v>
      </c>
      <c r="J42" s="61" t="s">
        <v>101</v>
      </c>
      <c r="K42" s="61" t="s">
        <v>102</v>
      </c>
      <c r="L42" s="62" t="s">
        <v>147</v>
      </c>
      <c r="M42" s="64"/>
      <c r="N42" s="128"/>
      <c r="O42" s="88">
        <f t="shared" si="0"/>
        <v>0</v>
      </c>
      <c r="P42" s="64"/>
      <c r="Q42" s="128"/>
      <c r="R42" s="64">
        <f t="shared" si="1"/>
        <v>0</v>
      </c>
      <c r="S42" s="63"/>
      <c r="T42" s="128"/>
      <c r="U42" s="64">
        <f t="shared" si="2"/>
        <v>0</v>
      </c>
      <c r="V42" s="64"/>
      <c r="W42" s="128"/>
      <c r="X42" s="64">
        <f t="shared" si="3"/>
        <v>0</v>
      </c>
      <c r="Y42" s="66"/>
      <c r="Z42" s="66"/>
      <c r="AA42" s="66">
        <f t="shared" si="4"/>
        <v>0</v>
      </c>
      <c r="AB42" s="66"/>
      <c r="AC42" s="130"/>
      <c r="AD42" s="66">
        <f t="shared" si="5"/>
        <v>0</v>
      </c>
      <c r="AE42" s="64"/>
      <c r="AF42" s="128"/>
      <c r="AG42" s="64">
        <f t="shared" si="6"/>
        <v>0</v>
      </c>
      <c r="AH42" s="64"/>
      <c r="AI42" s="128"/>
      <c r="AJ42" s="64">
        <f t="shared" si="7"/>
        <v>0</v>
      </c>
      <c r="AK42" s="64">
        <f t="shared" si="8"/>
        <v>0</v>
      </c>
      <c r="AL42" s="64">
        <f t="shared" si="9"/>
        <v>0</v>
      </c>
      <c r="AM42" s="64">
        <f t="shared" si="10"/>
        <v>0</v>
      </c>
    </row>
    <row r="43" spans="1:39" s="69" customFormat="1" ht="30" customHeight="1" thickBot="1">
      <c r="A43" s="59" t="e">
        <f>CONCATENATE(I43,#REF!)</f>
        <v>#REF!</v>
      </c>
      <c r="B43" s="59" t="e">
        <f>CONCATENATE($I43,#REF!)</f>
        <v>#REF!</v>
      </c>
      <c r="C43" s="59" t="e">
        <f>CONCATENATE($I43,#REF!)</f>
        <v>#REF!</v>
      </c>
      <c r="D43" s="59" t="e">
        <f>CONCATENATE($I43,#REF!)</f>
        <v>#REF!</v>
      </c>
      <c r="E43" s="59" t="e">
        <f>CONCATENATE($I43,#REF!)</f>
        <v>#REF!</v>
      </c>
      <c r="F43" s="59" t="e">
        <f>CONCATENATE($I43,#REF!)</f>
        <v>#REF!</v>
      </c>
      <c r="G43" s="59" t="e">
        <f>CONCATENATE($I43,#REF!)</f>
        <v>#REF!</v>
      </c>
      <c r="H43" s="59" t="e">
        <f>CONCATENATE($I43,#REF!)</f>
        <v>#REF!</v>
      </c>
      <c r="I43" s="59" t="s">
        <v>133</v>
      </c>
      <c r="J43" s="61" t="s">
        <v>120</v>
      </c>
      <c r="K43" s="61" t="s">
        <v>274</v>
      </c>
      <c r="L43" s="62" t="s">
        <v>147</v>
      </c>
      <c r="M43" s="64"/>
      <c r="N43" s="128"/>
      <c r="O43" s="88">
        <f t="shared" si="0"/>
        <v>0</v>
      </c>
      <c r="P43" s="64"/>
      <c r="Q43" s="128"/>
      <c r="R43" s="64">
        <f t="shared" si="1"/>
        <v>0</v>
      </c>
      <c r="S43" s="64"/>
      <c r="T43" s="128"/>
      <c r="U43" s="64">
        <f t="shared" si="2"/>
        <v>0</v>
      </c>
      <c r="V43" s="63">
        <v>1</v>
      </c>
      <c r="W43" s="128"/>
      <c r="X43" s="64">
        <f t="shared" si="3"/>
        <v>1</v>
      </c>
      <c r="Y43" s="66"/>
      <c r="Z43" s="66"/>
      <c r="AA43" s="66">
        <f t="shared" si="4"/>
        <v>0</v>
      </c>
      <c r="AB43" s="66"/>
      <c r="AC43" s="130"/>
      <c r="AD43" s="66">
        <f t="shared" si="5"/>
        <v>0</v>
      </c>
      <c r="AE43" s="64"/>
      <c r="AF43" s="128"/>
      <c r="AG43" s="64">
        <f t="shared" si="6"/>
        <v>0</v>
      </c>
      <c r="AH43" s="64"/>
      <c r="AI43" s="128"/>
      <c r="AJ43" s="64">
        <f t="shared" si="7"/>
        <v>0</v>
      </c>
      <c r="AK43" s="64">
        <f t="shared" si="8"/>
        <v>1</v>
      </c>
      <c r="AL43" s="64">
        <f t="shared" si="9"/>
        <v>0</v>
      </c>
      <c r="AM43" s="64">
        <f t="shared" si="10"/>
        <v>1</v>
      </c>
    </row>
    <row r="44" spans="1:39" s="69" customFormat="1" ht="57" customHeight="1" thickBot="1">
      <c r="A44" s="59" t="e">
        <f>CONCATENATE(I44,#REF!)</f>
        <v>#REF!</v>
      </c>
      <c r="B44" s="59" t="e">
        <f>CONCATENATE($I44,#REF!)</f>
        <v>#REF!</v>
      </c>
      <c r="C44" s="59" t="e">
        <f>CONCATENATE($I44,#REF!)</f>
        <v>#REF!</v>
      </c>
      <c r="D44" s="59" t="e">
        <f>CONCATENATE($I44,#REF!)</f>
        <v>#REF!</v>
      </c>
      <c r="E44" s="59" t="e">
        <f>CONCATENATE($I44,#REF!)</f>
        <v>#REF!</v>
      </c>
      <c r="F44" s="59" t="e">
        <f>CONCATENATE($I44,#REF!)</f>
        <v>#REF!</v>
      </c>
      <c r="G44" s="59" t="e">
        <f>CONCATENATE($I44,#REF!)</f>
        <v>#REF!</v>
      </c>
      <c r="H44" s="59" t="e">
        <f>CONCATENATE($I44,#REF!)</f>
        <v>#REF!</v>
      </c>
      <c r="I44" s="59" t="s">
        <v>134</v>
      </c>
      <c r="J44" s="61" t="s">
        <v>120</v>
      </c>
      <c r="K44" s="61" t="s">
        <v>125</v>
      </c>
      <c r="L44" s="62" t="s">
        <v>147</v>
      </c>
      <c r="M44" s="64"/>
      <c r="N44" s="128"/>
      <c r="O44" s="88">
        <f t="shared" si="0"/>
        <v>0</v>
      </c>
      <c r="P44" s="64">
        <f>1+3</f>
        <v>4</v>
      </c>
      <c r="Q44" s="128"/>
      <c r="R44" s="64">
        <f t="shared" si="1"/>
        <v>4</v>
      </c>
      <c r="S44" s="64"/>
      <c r="T44" s="128"/>
      <c r="U44" s="64">
        <f t="shared" si="2"/>
        <v>0</v>
      </c>
      <c r="V44" s="63">
        <v>2</v>
      </c>
      <c r="W44" s="128"/>
      <c r="X44" s="64">
        <f t="shared" si="3"/>
        <v>2</v>
      </c>
      <c r="Y44" s="66"/>
      <c r="Z44" s="66"/>
      <c r="AA44" s="66">
        <f t="shared" si="4"/>
        <v>0</v>
      </c>
      <c r="AB44" s="66"/>
      <c r="AC44" s="130"/>
      <c r="AD44" s="66">
        <f t="shared" si="5"/>
        <v>0</v>
      </c>
      <c r="AE44" s="64"/>
      <c r="AF44" s="128"/>
      <c r="AG44" s="64">
        <f t="shared" si="6"/>
        <v>0</v>
      </c>
      <c r="AH44" s="64"/>
      <c r="AI44" s="128"/>
      <c r="AJ44" s="64">
        <f t="shared" si="7"/>
        <v>0</v>
      </c>
      <c r="AK44" s="64">
        <f t="shared" si="8"/>
        <v>6</v>
      </c>
      <c r="AL44" s="64">
        <f t="shared" si="9"/>
        <v>0</v>
      </c>
      <c r="AM44" s="64">
        <f t="shared" si="10"/>
        <v>6</v>
      </c>
    </row>
    <row r="45" spans="1:39" s="69" customFormat="1" ht="29.25" customHeight="1" thickBot="1">
      <c r="A45" s="59" t="e">
        <f>CONCATENATE(I45,#REF!)</f>
        <v>#REF!</v>
      </c>
      <c r="B45" s="59" t="e">
        <f>CONCATENATE($I45,#REF!)</f>
        <v>#REF!</v>
      </c>
      <c r="C45" s="59" t="e">
        <f>CONCATENATE($I45,#REF!)</f>
        <v>#REF!</v>
      </c>
      <c r="D45" s="59" t="e">
        <f>CONCATENATE($I45,#REF!)</f>
        <v>#REF!</v>
      </c>
      <c r="E45" s="59" t="e">
        <f>CONCATENATE($I45,#REF!)</f>
        <v>#REF!</v>
      </c>
      <c r="F45" s="59" t="e">
        <f>CONCATENATE($I45,#REF!)</f>
        <v>#REF!</v>
      </c>
      <c r="G45" s="59" t="e">
        <f>CONCATENATE($I45,#REF!)</f>
        <v>#REF!</v>
      </c>
      <c r="H45" s="59" t="e">
        <f>CONCATENATE($I45,#REF!)</f>
        <v>#REF!</v>
      </c>
      <c r="I45" s="59" t="s">
        <v>110</v>
      </c>
      <c r="J45" s="61" t="s">
        <v>691</v>
      </c>
      <c r="K45" s="61" t="s">
        <v>276</v>
      </c>
      <c r="L45" s="62" t="s">
        <v>147</v>
      </c>
      <c r="M45" s="64"/>
      <c r="N45" s="128"/>
      <c r="O45" s="88">
        <f t="shared" si="0"/>
        <v>0</v>
      </c>
      <c r="P45" s="71">
        <v>1</v>
      </c>
      <c r="Q45" s="128"/>
      <c r="R45" s="64">
        <f t="shared" si="1"/>
        <v>1</v>
      </c>
      <c r="S45" s="64"/>
      <c r="T45" s="128"/>
      <c r="U45" s="64">
        <f t="shared" si="2"/>
        <v>0</v>
      </c>
      <c r="V45" s="63">
        <v>1</v>
      </c>
      <c r="W45" s="128"/>
      <c r="X45" s="64">
        <f t="shared" si="3"/>
        <v>1</v>
      </c>
      <c r="Y45" s="66"/>
      <c r="Z45" s="66"/>
      <c r="AA45" s="66">
        <f t="shared" si="4"/>
        <v>0</v>
      </c>
      <c r="AB45" s="66"/>
      <c r="AC45" s="130"/>
      <c r="AD45" s="66">
        <f t="shared" si="5"/>
        <v>0</v>
      </c>
      <c r="AE45" s="64"/>
      <c r="AF45" s="128"/>
      <c r="AG45" s="64">
        <f t="shared" si="6"/>
        <v>0</v>
      </c>
      <c r="AH45" s="64"/>
      <c r="AI45" s="128"/>
      <c r="AJ45" s="64">
        <f t="shared" si="7"/>
        <v>0</v>
      </c>
      <c r="AK45" s="64">
        <f t="shared" si="8"/>
        <v>2</v>
      </c>
      <c r="AL45" s="64">
        <f t="shared" si="9"/>
        <v>0</v>
      </c>
      <c r="AM45" s="64">
        <f t="shared" si="10"/>
        <v>2</v>
      </c>
    </row>
    <row r="46" spans="1:39" s="92" customFormat="1" ht="28.5" thickBot="1">
      <c r="A46" s="69"/>
      <c r="B46" s="69"/>
      <c r="C46" s="69"/>
      <c r="D46" s="69"/>
      <c r="E46" s="69"/>
      <c r="F46" s="69"/>
      <c r="G46" s="69"/>
      <c r="H46" s="69"/>
      <c r="J46" s="101"/>
      <c r="K46" s="76" t="s">
        <v>944</v>
      </c>
      <c r="L46" s="102"/>
      <c r="M46" s="78">
        <f aca="true" t="shared" si="11" ref="M46:AM46">SUM(M9:M45)</f>
        <v>10</v>
      </c>
      <c r="N46" s="78">
        <f t="shared" si="11"/>
        <v>6</v>
      </c>
      <c r="O46" s="78">
        <f t="shared" si="11"/>
        <v>16</v>
      </c>
      <c r="P46" s="78">
        <f t="shared" si="11"/>
        <v>18</v>
      </c>
      <c r="Q46" s="78">
        <f t="shared" si="11"/>
        <v>0</v>
      </c>
      <c r="R46" s="78">
        <f t="shared" si="11"/>
        <v>18</v>
      </c>
      <c r="S46" s="78">
        <f t="shared" si="11"/>
        <v>8</v>
      </c>
      <c r="T46" s="78">
        <f t="shared" si="11"/>
        <v>0</v>
      </c>
      <c r="U46" s="78">
        <f t="shared" si="11"/>
        <v>8</v>
      </c>
      <c r="V46" s="78">
        <f t="shared" si="11"/>
        <v>16</v>
      </c>
      <c r="W46" s="78">
        <f t="shared" si="11"/>
        <v>0</v>
      </c>
      <c r="X46" s="78">
        <f t="shared" si="11"/>
        <v>16</v>
      </c>
      <c r="Y46" s="78">
        <f t="shared" si="11"/>
        <v>0</v>
      </c>
      <c r="Z46" s="78">
        <f t="shared" si="11"/>
        <v>0</v>
      </c>
      <c r="AA46" s="78">
        <f t="shared" si="11"/>
        <v>0</v>
      </c>
      <c r="AB46" s="78">
        <f t="shared" si="11"/>
        <v>2</v>
      </c>
      <c r="AC46" s="78">
        <f t="shared" si="11"/>
        <v>0</v>
      </c>
      <c r="AD46" s="78">
        <f t="shared" si="11"/>
        <v>2</v>
      </c>
      <c r="AE46" s="78">
        <f t="shared" si="11"/>
        <v>5</v>
      </c>
      <c r="AF46" s="78">
        <f t="shared" si="11"/>
        <v>0</v>
      </c>
      <c r="AG46" s="78">
        <f t="shared" si="11"/>
        <v>5</v>
      </c>
      <c r="AH46" s="78">
        <f t="shared" si="11"/>
        <v>0</v>
      </c>
      <c r="AI46" s="78">
        <f t="shared" si="11"/>
        <v>1</v>
      </c>
      <c r="AJ46" s="78">
        <f t="shared" si="11"/>
        <v>1</v>
      </c>
      <c r="AK46" s="78">
        <f t="shared" si="11"/>
        <v>59</v>
      </c>
      <c r="AL46" s="78">
        <f t="shared" si="11"/>
        <v>7</v>
      </c>
      <c r="AM46" s="78">
        <f t="shared" si="11"/>
        <v>66</v>
      </c>
    </row>
    <row r="47" spans="10:12" ht="9" customHeight="1">
      <c r="J47" s="13"/>
      <c r="K47" s="45"/>
      <c r="L47" s="14"/>
    </row>
    <row r="48" ht="19.5" thickBot="1">
      <c r="K48" s="57" t="s">
        <v>941</v>
      </c>
    </row>
    <row r="49" spans="10:51" s="10" customFormat="1" ht="398.25" customHeight="1" thickBot="1">
      <c r="J49" s="13"/>
      <c r="K49" s="58" t="s">
        <v>966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55" t="s">
        <v>973</v>
      </c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</row>
  </sheetData>
  <sheetProtection/>
  <autoFilter ref="A8:L48"/>
  <mergeCells count="3">
    <mergeCell ref="O1:X1"/>
    <mergeCell ref="K2:L2"/>
    <mergeCell ref="L6:L7"/>
  </mergeCells>
  <printOptions horizontalCentered="1"/>
  <pageMargins left="0" right="0" top="0.49" bottom="0.15748031496062992" header="0.17" footer="0.15748031496062992"/>
  <pageSetup horizontalDpi="300" verticalDpi="300" orientation="landscape" paperSize="9" scale="60" r:id="rId3"/>
  <headerFooter alignWithMargins="0">
    <oddHeader>&amp;C&amp;"Arial,Grassetto Corsivo"&amp;24&amp;U&amp;A&amp;R
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"/>
  <sheetViews>
    <sheetView showGridLines="0" zoomScaleSheetLayoutView="80" zoomScalePageLayoutView="0" workbookViewId="0" topLeftCell="K1">
      <selection activeCell="O4" sqref="O4"/>
    </sheetView>
  </sheetViews>
  <sheetFormatPr defaultColWidth="9.140625" defaultRowHeight="12.75"/>
  <cols>
    <col min="1" max="8" width="14.57421875" style="10" hidden="1" customWidth="1"/>
    <col min="9" max="9" width="7.421875" style="3" hidden="1" customWidth="1"/>
    <col min="10" max="10" width="18.00390625" style="1" hidden="1" customWidth="1"/>
    <col min="11" max="11" width="28.7109375" style="1" customWidth="1"/>
    <col min="12" max="12" width="14.421875" style="2" customWidth="1"/>
    <col min="13" max="14" width="14.28125" style="10" hidden="1" customWidth="1"/>
    <col min="15" max="15" width="15.8515625" style="10" customWidth="1"/>
    <col min="16" max="17" width="14.28125" style="10" hidden="1" customWidth="1"/>
    <col min="18" max="18" width="15.57421875" style="10" customWidth="1"/>
    <col min="19" max="20" width="14.28125" style="10" hidden="1" customWidth="1"/>
    <col min="21" max="21" width="14.28125" style="10" customWidth="1"/>
    <col min="22" max="23" width="14.28125" style="10" hidden="1" customWidth="1"/>
    <col min="24" max="24" width="20.140625" style="10" customWidth="1"/>
    <col min="25" max="26" width="14.28125" style="10" hidden="1" customWidth="1"/>
    <col min="27" max="27" width="15.57421875" style="10" customWidth="1"/>
    <col min="28" max="29" width="14.28125" style="10" hidden="1" customWidth="1"/>
    <col min="30" max="30" width="17.28125" style="10" customWidth="1"/>
    <col min="31" max="32" width="14.28125" style="10" hidden="1" customWidth="1"/>
    <col min="33" max="33" width="17.421875" style="10" customWidth="1"/>
    <col min="34" max="35" width="14.28125" style="10" hidden="1" customWidth="1"/>
    <col min="36" max="36" width="16.7109375" style="10" customWidth="1"/>
    <col min="37" max="38" width="14.28125" style="10" hidden="1" customWidth="1"/>
    <col min="39" max="39" width="21.7109375" style="10" customWidth="1"/>
    <col min="40" max="16384" width="9.140625" style="3" customWidth="1"/>
  </cols>
  <sheetData>
    <row r="1" spans="10:24" s="10" customFormat="1" ht="119.25" customHeight="1" thickBot="1">
      <c r="J1" s="13"/>
      <c r="K1" s="55" t="s">
        <v>967</v>
      </c>
      <c r="L1" s="14"/>
      <c r="M1" s="14"/>
      <c r="N1" s="14"/>
      <c r="O1" s="160" t="s">
        <v>950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38.25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12" s="10" customFormat="1" ht="37.5" customHeight="1">
      <c r="J3" s="27"/>
      <c r="K3" s="36" t="s">
        <v>323</v>
      </c>
      <c r="L3" s="49">
        <f>data!$A$1</f>
        <v>39828</v>
      </c>
    </row>
    <row r="4" spans="10:39" s="17" customFormat="1" ht="30" customHeight="1">
      <c r="J4" s="16"/>
      <c r="K4" s="42" t="s">
        <v>256</v>
      </c>
      <c r="L4" s="50" t="s">
        <v>764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0:39" s="19" customFormat="1" ht="24" customHeight="1" thickBot="1">
      <c r="J5" s="18"/>
      <c r="K5" s="43" t="s">
        <v>257</v>
      </c>
      <c r="L5" s="50" t="s">
        <v>765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80" customFormat="1" ht="60" customHeight="1" thickBot="1">
      <c r="A6" s="79"/>
      <c r="B6" s="79"/>
      <c r="C6" s="79"/>
      <c r="D6" s="79"/>
      <c r="E6" s="79"/>
      <c r="F6" s="79"/>
      <c r="G6" s="79"/>
      <c r="H6" s="79"/>
      <c r="J6" s="81" t="s">
        <v>150</v>
      </c>
      <c r="K6" s="81" t="s">
        <v>258</v>
      </c>
      <c r="L6" s="166" t="s">
        <v>259</v>
      </c>
      <c r="M6" s="82" t="s">
        <v>317</v>
      </c>
      <c r="N6" s="82" t="s">
        <v>317</v>
      </c>
      <c r="O6" s="82" t="s">
        <v>317</v>
      </c>
      <c r="P6" s="82" t="s">
        <v>321</v>
      </c>
      <c r="Q6" s="82" t="s">
        <v>321</v>
      </c>
      <c r="R6" s="82" t="s">
        <v>321</v>
      </c>
      <c r="S6" s="82" t="s">
        <v>316</v>
      </c>
      <c r="T6" s="82" t="s">
        <v>316</v>
      </c>
      <c r="U6" s="82" t="s">
        <v>316</v>
      </c>
      <c r="V6" s="82" t="s">
        <v>318</v>
      </c>
      <c r="W6" s="82" t="s">
        <v>318</v>
      </c>
      <c r="X6" s="82" t="s">
        <v>318</v>
      </c>
      <c r="Y6" s="82" t="s">
        <v>937</v>
      </c>
      <c r="Z6" s="82" t="s">
        <v>937</v>
      </c>
      <c r="AA6" s="82" t="s">
        <v>937</v>
      </c>
      <c r="AB6" s="82" t="s">
        <v>413</v>
      </c>
      <c r="AC6" s="82" t="s">
        <v>413</v>
      </c>
      <c r="AD6" s="82" t="s">
        <v>413</v>
      </c>
      <c r="AE6" s="82" t="s">
        <v>319</v>
      </c>
      <c r="AF6" s="82" t="s">
        <v>319</v>
      </c>
      <c r="AG6" s="82" t="s">
        <v>319</v>
      </c>
      <c r="AH6" s="82" t="s">
        <v>320</v>
      </c>
      <c r="AI6" s="82" t="s">
        <v>320</v>
      </c>
      <c r="AJ6" s="82" t="s">
        <v>320</v>
      </c>
      <c r="AK6" s="82" t="s">
        <v>191</v>
      </c>
      <c r="AL6" s="82" t="s">
        <v>191</v>
      </c>
      <c r="AM6" s="82" t="s">
        <v>191</v>
      </c>
    </row>
    <row r="7" spans="1:39" s="8" customFormat="1" ht="9.75" customHeight="1" thickBot="1">
      <c r="A7" s="23"/>
      <c r="B7" s="23"/>
      <c r="C7" s="23"/>
      <c r="D7" s="23"/>
      <c r="E7" s="23"/>
      <c r="F7" s="23"/>
      <c r="G7" s="23"/>
      <c r="H7" s="23"/>
      <c r="J7" s="22"/>
      <c r="K7" s="41"/>
      <c r="L7" s="16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</row>
    <row r="8" spans="1:39" s="84" customFormat="1" ht="48.75" customHeight="1" thickBot="1">
      <c r="A8" s="83"/>
      <c r="B8" s="83"/>
      <c r="C8" s="83"/>
      <c r="D8" s="83"/>
      <c r="E8" s="83"/>
      <c r="F8" s="83"/>
      <c r="G8" s="83"/>
      <c r="H8" s="83"/>
      <c r="J8" s="85"/>
      <c r="K8" s="85"/>
      <c r="L8" s="167"/>
      <c r="M8" s="86" t="s">
        <v>956</v>
      </c>
      <c r="N8" s="138" t="s">
        <v>957</v>
      </c>
      <c r="O8" s="86" t="s">
        <v>958</v>
      </c>
      <c r="P8" s="86" t="s">
        <v>956</v>
      </c>
      <c r="Q8" s="138" t="s">
        <v>957</v>
      </c>
      <c r="R8" s="86" t="s">
        <v>958</v>
      </c>
      <c r="S8" s="86" t="s">
        <v>956</v>
      </c>
      <c r="T8" s="138" t="s">
        <v>957</v>
      </c>
      <c r="U8" s="86" t="s">
        <v>958</v>
      </c>
      <c r="V8" s="86" t="s">
        <v>956</v>
      </c>
      <c r="W8" s="138" t="s">
        <v>957</v>
      </c>
      <c r="X8" s="86" t="s">
        <v>958</v>
      </c>
      <c r="Y8" s="86" t="s">
        <v>956</v>
      </c>
      <c r="Z8" s="138" t="s">
        <v>957</v>
      </c>
      <c r="AA8" s="86" t="s">
        <v>958</v>
      </c>
      <c r="AB8" s="86" t="s">
        <v>956</v>
      </c>
      <c r="AC8" s="138" t="s">
        <v>957</v>
      </c>
      <c r="AD8" s="86" t="s">
        <v>958</v>
      </c>
      <c r="AE8" s="86" t="s">
        <v>956</v>
      </c>
      <c r="AF8" s="138" t="s">
        <v>957</v>
      </c>
      <c r="AG8" s="86" t="s">
        <v>958</v>
      </c>
      <c r="AH8" s="86" t="s">
        <v>956</v>
      </c>
      <c r="AI8" s="138" t="s">
        <v>957</v>
      </c>
      <c r="AJ8" s="86" t="s">
        <v>958</v>
      </c>
      <c r="AK8" s="86" t="s">
        <v>956</v>
      </c>
      <c r="AL8" s="138" t="s">
        <v>957</v>
      </c>
      <c r="AM8" s="86" t="s">
        <v>958</v>
      </c>
    </row>
    <row r="9" spans="1:39" s="60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60" t="s">
        <v>205</v>
      </c>
      <c r="J9" s="107" t="s">
        <v>204</v>
      </c>
      <c r="K9" s="61" t="s">
        <v>203</v>
      </c>
      <c r="L9" s="108" t="s">
        <v>139</v>
      </c>
      <c r="M9" s="63">
        <v>1</v>
      </c>
      <c r="N9" s="128"/>
      <c r="O9" s="64">
        <f>SUM(M9:N9)</f>
        <v>1</v>
      </c>
      <c r="P9" s="64"/>
      <c r="Q9" s="128"/>
      <c r="R9" s="64">
        <f>SUM(P9:Q9)</f>
        <v>0</v>
      </c>
      <c r="S9" s="71">
        <v>1</v>
      </c>
      <c r="T9" s="128"/>
      <c r="U9" s="64">
        <f aca="true" t="shared" si="0" ref="U9:U15">SUM(S9:T9)</f>
        <v>1</v>
      </c>
      <c r="V9" s="64"/>
      <c r="W9" s="128"/>
      <c r="X9" s="64">
        <f aca="true" t="shared" si="1" ref="X9:X15">SUM(V9:W9)</f>
        <v>0</v>
      </c>
      <c r="Y9" s="66"/>
      <c r="Z9" s="66"/>
      <c r="AA9" s="64">
        <f aca="true" t="shared" si="2" ref="AA9:AA15">SUM(Y9:Z9)</f>
        <v>0</v>
      </c>
      <c r="AB9" s="66"/>
      <c r="AC9" s="130"/>
      <c r="AD9" s="64">
        <f aca="true" t="shared" si="3" ref="AD9:AD15">SUM(AB9:AC9)</f>
        <v>0</v>
      </c>
      <c r="AE9" s="71"/>
      <c r="AF9" s="128"/>
      <c r="AG9" s="64">
        <f aca="true" t="shared" si="4" ref="AG9:AG15">SUM(AE9:AF9)</f>
        <v>0</v>
      </c>
      <c r="AH9" s="64"/>
      <c r="AI9" s="128"/>
      <c r="AJ9" s="64">
        <f aca="true" t="shared" si="5" ref="AJ9:AJ15">SUM(AH9:AI9)</f>
        <v>0</v>
      </c>
      <c r="AK9" s="64">
        <f>M9+P9+S9+V9+Y9+AB9+AE9+AH9</f>
        <v>2</v>
      </c>
      <c r="AL9" s="64">
        <f>N9+Q9+T9+W9+Z9+AC9+AF9+AI9</f>
        <v>0</v>
      </c>
      <c r="AM9" s="64">
        <f>SUM(AK9:AL9)</f>
        <v>2</v>
      </c>
    </row>
    <row r="10" spans="1:39" s="60" customFormat="1" ht="30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60" t="s">
        <v>88</v>
      </c>
      <c r="J10" s="107" t="s">
        <v>207</v>
      </c>
      <c r="K10" s="61" t="s">
        <v>297</v>
      </c>
      <c r="L10" s="108" t="s">
        <v>3</v>
      </c>
      <c r="M10" s="64"/>
      <c r="N10" s="128"/>
      <c r="O10" s="64">
        <f aca="true" t="shared" si="6" ref="O10:O15">SUM(M10:N10)</f>
        <v>0</v>
      </c>
      <c r="P10" s="64"/>
      <c r="Q10" s="128"/>
      <c r="R10" s="64">
        <f aca="true" t="shared" si="7" ref="R10:R15">SUM(P10:Q10)</f>
        <v>0</v>
      </c>
      <c r="S10" s="64"/>
      <c r="T10" s="128"/>
      <c r="U10" s="64">
        <f t="shared" si="0"/>
        <v>0</v>
      </c>
      <c r="V10" s="63">
        <v>1</v>
      </c>
      <c r="W10" s="128"/>
      <c r="X10" s="64">
        <f t="shared" si="1"/>
        <v>1</v>
      </c>
      <c r="Y10" s="66"/>
      <c r="Z10" s="66"/>
      <c r="AA10" s="64">
        <f t="shared" si="2"/>
        <v>0</v>
      </c>
      <c r="AB10" s="66"/>
      <c r="AC10" s="130"/>
      <c r="AD10" s="64">
        <f t="shared" si="3"/>
        <v>0</v>
      </c>
      <c r="AE10" s="71"/>
      <c r="AF10" s="128"/>
      <c r="AG10" s="64">
        <f t="shared" si="4"/>
        <v>0</v>
      </c>
      <c r="AH10" s="64"/>
      <c r="AI10" s="128"/>
      <c r="AJ10" s="64">
        <f t="shared" si="5"/>
        <v>0</v>
      </c>
      <c r="AK10" s="64">
        <f aca="true" t="shared" si="8" ref="AK10:AK15">M10+P10+S10+V10+Y10+AB10+AE10+AH10</f>
        <v>1</v>
      </c>
      <c r="AL10" s="64">
        <f aca="true" t="shared" si="9" ref="AL10:AL15">N10+Q10+T10+W10+Z10+AC10+AF10+AI10</f>
        <v>0</v>
      </c>
      <c r="AM10" s="64">
        <f aca="true" t="shared" si="10" ref="AM10:AM15">SUM(AK10:AL10)</f>
        <v>1</v>
      </c>
    </row>
    <row r="11" spans="1:39" s="92" customFormat="1" ht="61.5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92" t="s">
        <v>85</v>
      </c>
      <c r="J11" s="107" t="s">
        <v>206</v>
      </c>
      <c r="K11" s="61" t="s">
        <v>298</v>
      </c>
      <c r="L11" s="108" t="s">
        <v>767</v>
      </c>
      <c r="M11" s="64"/>
      <c r="N11" s="128">
        <v>2</v>
      </c>
      <c r="O11" s="64">
        <f t="shared" si="6"/>
        <v>2</v>
      </c>
      <c r="P11" s="64"/>
      <c r="Q11" s="128"/>
      <c r="R11" s="64">
        <f t="shared" si="7"/>
        <v>0</v>
      </c>
      <c r="S11" s="64"/>
      <c r="T11" s="128"/>
      <c r="U11" s="64">
        <f t="shared" si="0"/>
        <v>0</v>
      </c>
      <c r="V11" s="64"/>
      <c r="W11" s="128"/>
      <c r="X11" s="64">
        <f t="shared" si="1"/>
        <v>0</v>
      </c>
      <c r="Y11" s="66"/>
      <c r="Z11" s="66"/>
      <c r="AA11" s="64">
        <f t="shared" si="2"/>
        <v>0</v>
      </c>
      <c r="AB11" s="66"/>
      <c r="AC11" s="130"/>
      <c r="AD11" s="64">
        <f t="shared" si="3"/>
        <v>0</v>
      </c>
      <c r="AE11" s="64"/>
      <c r="AF11" s="128"/>
      <c r="AG11" s="64">
        <f t="shared" si="4"/>
        <v>0</v>
      </c>
      <c r="AH11" s="64"/>
      <c r="AI11" s="128"/>
      <c r="AJ11" s="64">
        <f t="shared" si="5"/>
        <v>0</v>
      </c>
      <c r="AK11" s="64">
        <f t="shared" si="8"/>
        <v>0</v>
      </c>
      <c r="AL11" s="64">
        <f t="shared" si="9"/>
        <v>2</v>
      </c>
      <c r="AM11" s="64">
        <f t="shared" si="10"/>
        <v>2</v>
      </c>
    </row>
    <row r="12" spans="1:39" s="92" customFormat="1" ht="37.5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92" t="s">
        <v>86</v>
      </c>
      <c r="J12" s="107" t="s">
        <v>208</v>
      </c>
      <c r="K12" s="61" t="s">
        <v>299</v>
      </c>
      <c r="L12" s="108" t="s">
        <v>3</v>
      </c>
      <c r="M12" s="64"/>
      <c r="N12" s="128">
        <v>1</v>
      </c>
      <c r="O12" s="64">
        <f t="shared" si="6"/>
        <v>1</v>
      </c>
      <c r="P12" s="64"/>
      <c r="Q12" s="128"/>
      <c r="R12" s="64">
        <f t="shared" si="7"/>
        <v>0</v>
      </c>
      <c r="S12" s="64"/>
      <c r="T12" s="128"/>
      <c r="U12" s="64">
        <f t="shared" si="0"/>
        <v>0</v>
      </c>
      <c r="V12" s="63">
        <v>1</v>
      </c>
      <c r="W12" s="128"/>
      <c r="X12" s="64">
        <f t="shared" si="1"/>
        <v>1</v>
      </c>
      <c r="Y12" s="66"/>
      <c r="Z12" s="66"/>
      <c r="AA12" s="64">
        <f t="shared" si="2"/>
        <v>0</v>
      </c>
      <c r="AB12" s="66"/>
      <c r="AC12" s="130"/>
      <c r="AD12" s="64">
        <f t="shared" si="3"/>
        <v>0</v>
      </c>
      <c r="AE12" s="64"/>
      <c r="AF12" s="128"/>
      <c r="AG12" s="64">
        <f t="shared" si="4"/>
        <v>0</v>
      </c>
      <c r="AH12" s="64"/>
      <c r="AI12" s="128"/>
      <c r="AJ12" s="64">
        <f t="shared" si="5"/>
        <v>0</v>
      </c>
      <c r="AK12" s="64">
        <f t="shared" si="8"/>
        <v>1</v>
      </c>
      <c r="AL12" s="64">
        <f t="shared" si="9"/>
        <v>1</v>
      </c>
      <c r="AM12" s="64">
        <f t="shared" si="10"/>
        <v>2</v>
      </c>
    </row>
    <row r="13" spans="1:39" s="92" customFormat="1" ht="36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92" t="s">
        <v>87</v>
      </c>
      <c r="J13" s="107" t="s">
        <v>209</v>
      </c>
      <c r="K13" s="61" t="s">
        <v>300</v>
      </c>
      <c r="L13" s="108" t="s">
        <v>767</v>
      </c>
      <c r="M13" s="64"/>
      <c r="N13" s="128"/>
      <c r="O13" s="64">
        <f t="shared" si="6"/>
        <v>0</v>
      </c>
      <c r="P13" s="64"/>
      <c r="Q13" s="128"/>
      <c r="R13" s="64">
        <f t="shared" si="7"/>
        <v>0</v>
      </c>
      <c r="S13" s="64"/>
      <c r="T13" s="128"/>
      <c r="U13" s="64">
        <f t="shared" si="0"/>
        <v>0</v>
      </c>
      <c r="V13" s="63">
        <v>1</v>
      </c>
      <c r="W13" s="128"/>
      <c r="X13" s="64">
        <f t="shared" si="1"/>
        <v>1</v>
      </c>
      <c r="Y13" s="66"/>
      <c r="Z13" s="66"/>
      <c r="AA13" s="64">
        <f t="shared" si="2"/>
        <v>0</v>
      </c>
      <c r="AB13" s="66"/>
      <c r="AC13" s="130"/>
      <c r="AD13" s="64">
        <f t="shared" si="3"/>
        <v>0</v>
      </c>
      <c r="AE13" s="64"/>
      <c r="AF13" s="128"/>
      <c r="AG13" s="64">
        <f t="shared" si="4"/>
        <v>0</v>
      </c>
      <c r="AH13" s="64"/>
      <c r="AI13" s="128"/>
      <c r="AJ13" s="64">
        <f t="shared" si="5"/>
        <v>0</v>
      </c>
      <c r="AK13" s="64">
        <f t="shared" si="8"/>
        <v>1</v>
      </c>
      <c r="AL13" s="64">
        <f t="shared" si="9"/>
        <v>0</v>
      </c>
      <c r="AM13" s="64">
        <f t="shared" si="10"/>
        <v>1</v>
      </c>
    </row>
    <row r="14" spans="1:39" s="60" customFormat="1" ht="36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60" t="s">
        <v>210</v>
      </c>
      <c r="J14" s="107" t="s">
        <v>694</v>
      </c>
      <c r="K14" s="61" t="s">
        <v>203</v>
      </c>
      <c r="L14" s="108" t="s">
        <v>147</v>
      </c>
      <c r="M14" s="64"/>
      <c r="N14" s="128"/>
      <c r="O14" s="64">
        <f t="shared" si="6"/>
        <v>0</v>
      </c>
      <c r="P14" s="71">
        <v>2</v>
      </c>
      <c r="Q14" s="128"/>
      <c r="R14" s="64">
        <f t="shared" si="7"/>
        <v>2</v>
      </c>
      <c r="S14" s="64"/>
      <c r="T14" s="128"/>
      <c r="U14" s="64">
        <f t="shared" si="0"/>
        <v>0</v>
      </c>
      <c r="V14" s="63">
        <v>1</v>
      </c>
      <c r="W14" s="128"/>
      <c r="X14" s="64">
        <f t="shared" si="1"/>
        <v>1</v>
      </c>
      <c r="Y14" s="66"/>
      <c r="Z14" s="66"/>
      <c r="AA14" s="64">
        <f t="shared" si="2"/>
        <v>0</v>
      </c>
      <c r="AB14" s="66"/>
      <c r="AC14" s="130"/>
      <c r="AD14" s="64">
        <f t="shared" si="3"/>
        <v>0</v>
      </c>
      <c r="AE14" s="64"/>
      <c r="AF14" s="128"/>
      <c r="AG14" s="64">
        <f t="shared" si="4"/>
        <v>0</v>
      </c>
      <c r="AH14" s="64"/>
      <c r="AI14" s="128"/>
      <c r="AJ14" s="64">
        <f t="shared" si="5"/>
        <v>0</v>
      </c>
      <c r="AK14" s="64">
        <f t="shared" si="8"/>
        <v>3</v>
      </c>
      <c r="AL14" s="64">
        <f t="shared" si="9"/>
        <v>0</v>
      </c>
      <c r="AM14" s="64">
        <f t="shared" si="10"/>
        <v>3</v>
      </c>
    </row>
    <row r="15" spans="1:39" s="92" customFormat="1" ht="36.7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92" t="s">
        <v>211</v>
      </c>
      <c r="J15" s="107" t="s">
        <v>208</v>
      </c>
      <c r="K15" s="61" t="s">
        <v>299</v>
      </c>
      <c r="L15" s="108" t="s">
        <v>147</v>
      </c>
      <c r="M15" s="64"/>
      <c r="N15" s="128"/>
      <c r="O15" s="64">
        <f t="shared" si="6"/>
        <v>0</v>
      </c>
      <c r="P15" s="71">
        <v>1</v>
      </c>
      <c r="Q15" s="128"/>
      <c r="R15" s="64">
        <f t="shared" si="7"/>
        <v>1</v>
      </c>
      <c r="S15" s="64"/>
      <c r="T15" s="128"/>
      <c r="U15" s="64">
        <f t="shared" si="0"/>
        <v>0</v>
      </c>
      <c r="V15" s="64"/>
      <c r="W15" s="128"/>
      <c r="X15" s="64">
        <f t="shared" si="1"/>
        <v>0</v>
      </c>
      <c r="Y15" s="66"/>
      <c r="Z15" s="66"/>
      <c r="AA15" s="64">
        <f t="shared" si="2"/>
        <v>0</v>
      </c>
      <c r="AB15" s="66"/>
      <c r="AC15" s="130"/>
      <c r="AD15" s="64">
        <f t="shared" si="3"/>
        <v>0</v>
      </c>
      <c r="AE15" s="64"/>
      <c r="AF15" s="128"/>
      <c r="AG15" s="64">
        <f t="shared" si="4"/>
        <v>0</v>
      </c>
      <c r="AH15" s="64"/>
      <c r="AI15" s="128"/>
      <c r="AJ15" s="64">
        <f t="shared" si="5"/>
        <v>0</v>
      </c>
      <c r="AK15" s="64">
        <f t="shared" si="8"/>
        <v>1</v>
      </c>
      <c r="AL15" s="64">
        <f t="shared" si="9"/>
        <v>0</v>
      </c>
      <c r="AM15" s="64">
        <f t="shared" si="10"/>
        <v>1</v>
      </c>
    </row>
    <row r="16" spans="1:39" s="92" customFormat="1" ht="56.25" thickBot="1">
      <c r="A16" s="69"/>
      <c r="B16" s="69"/>
      <c r="C16" s="69"/>
      <c r="D16" s="69"/>
      <c r="E16" s="69"/>
      <c r="F16" s="69"/>
      <c r="G16" s="69"/>
      <c r="H16" s="69"/>
      <c r="J16" s="101"/>
      <c r="K16" s="76" t="s">
        <v>944</v>
      </c>
      <c r="L16" s="102"/>
      <c r="M16" s="78">
        <f>SUM(M9:M15)</f>
        <v>1</v>
      </c>
      <c r="N16" s="78">
        <f>SUM(N9:N15)</f>
        <v>3</v>
      </c>
      <c r="O16" s="78">
        <f>SUM(O9:O15)</f>
        <v>4</v>
      </c>
      <c r="P16" s="78">
        <f aca="true" t="shared" si="11" ref="P16:AJ16">SUM(P9:P15)</f>
        <v>3</v>
      </c>
      <c r="Q16" s="78">
        <f t="shared" si="11"/>
        <v>0</v>
      </c>
      <c r="R16" s="78">
        <f t="shared" si="11"/>
        <v>3</v>
      </c>
      <c r="S16" s="78">
        <f t="shared" si="11"/>
        <v>1</v>
      </c>
      <c r="T16" s="78">
        <f t="shared" si="11"/>
        <v>0</v>
      </c>
      <c r="U16" s="78">
        <f t="shared" si="11"/>
        <v>1</v>
      </c>
      <c r="V16" s="78">
        <f t="shared" si="11"/>
        <v>4</v>
      </c>
      <c r="W16" s="78">
        <f t="shared" si="11"/>
        <v>0</v>
      </c>
      <c r="X16" s="78">
        <f t="shared" si="11"/>
        <v>4</v>
      </c>
      <c r="Y16" s="78">
        <f t="shared" si="11"/>
        <v>0</v>
      </c>
      <c r="Z16" s="78">
        <f t="shared" si="11"/>
        <v>0</v>
      </c>
      <c r="AA16" s="78">
        <f t="shared" si="11"/>
        <v>0</v>
      </c>
      <c r="AB16" s="78">
        <f t="shared" si="11"/>
        <v>0</v>
      </c>
      <c r="AC16" s="78">
        <f t="shared" si="11"/>
        <v>0</v>
      </c>
      <c r="AD16" s="78">
        <f t="shared" si="11"/>
        <v>0</v>
      </c>
      <c r="AE16" s="78">
        <f t="shared" si="11"/>
        <v>0</v>
      </c>
      <c r="AF16" s="78">
        <f t="shared" si="11"/>
        <v>0</v>
      </c>
      <c r="AG16" s="78">
        <f t="shared" si="11"/>
        <v>0</v>
      </c>
      <c r="AH16" s="78">
        <f t="shared" si="11"/>
        <v>0</v>
      </c>
      <c r="AI16" s="78">
        <f t="shared" si="11"/>
        <v>0</v>
      </c>
      <c r="AJ16" s="78">
        <f t="shared" si="11"/>
        <v>0</v>
      </c>
      <c r="AK16" s="78">
        <f>SUM(AK9:AK15)</f>
        <v>9</v>
      </c>
      <c r="AL16" s="78">
        <f>SUM(AL9:AL15)</f>
        <v>3</v>
      </c>
      <c r="AM16" s="78">
        <f>SUM(AM9:AM15)</f>
        <v>12</v>
      </c>
    </row>
  </sheetData>
  <sheetProtection/>
  <autoFilter ref="A8:L16"/>
  <mergeCells count="3">
    <mergeCell ref="K2:L2"/>
    <mergeCell ref="L6:L8"/>
    <mergeCell ref="O1:X1"/>
  </mergeCells>
  <printOptions horizontalCentered="1"/>
  <pageMargins left="0.0013670166229221349" right="0.0013670166229221349" top="0.47" bottom="0.44" header="0.17" footer="0.26"/>
  <pageSetup fitToHeight="1" fitToWidth="1" horizontalDpi="300" verticalDpi="300" orientation="landscape" paperSize="9" scale="74" r:id="rId1"/>
  <headerFooter alignWithMargins="0">
    <oddHeader>&amp;C&amp;"Arial,Grassetto Corsivo"&amp;24&amp;U&amp;A&amp;R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M28"/>
  <sheetViews>
    <sheetView showGridLines="0" zoomScaleSheetLayoutView="80" zoomScalePageLayoutView="0" workbookViewId="0" topLeftCell="K1">
      <selection activeCell="K3" sqref="A3:IV3"/>
    </sheetView>
  </sheetViews>
  <sheetFormatPr defaultColWidth="9.140625" defaultRowHeight="12.75"/>
  <cols>
    <col min="1" max="8" width="14.57421875" style="10" hidden="1" customWidth="1"/>
    <col min="9" max="9" width="6.421875" style="10" hidden="1" customWidth="1"/>
    <col min="10" max="10" width="15.7109375" style="13" hidden="1" customWidth="1"/>
    <col min="11" max="11" width="50.7109375" style="13" customWidth="1"/>
    <col min="12" max="12" width="27.421875" style="14" customWidth="1"/>
    <col min="13" max="13" width="14.57421875" style="10" hidden="1" customWidth="1"/>
    <col min="14" max="14" width="2.421875" style="10" hidden="1" customWidth="1"/>
    <col min="15" max="15" width="15.28125" style="10" customWidth="1"/>
    <col min="16" max="17" width="14.57421875" style="10" hidden="1" customWidth="1"/>
    <col min="18" max="18" width="15.57421875" style="10" customWidth="1"/>
    <col min="19" max="20" width="14.57421875" style="10" hidden="1" customWidth="1"/>
    <col min="21" max="21" width="15.57421875" style="10" customWidth="1"/>
    <col min="22" max="23" width="14.57421875" style="10" hidden="1" customWidth="1"/>
    <col min="24" max="24" width="20.8515625" style="10" customWidth="1"/>
    <col min="25" max="26" width="14.57421875" style="10" hidden="1" customWidth="1"/>
    <col min="27" max="27" width="15.8515625" style="10" customWidth="1"/>
    <col min="28" max="29" width="14.57421875" style="10" hidden="1" customWidth="1"/>
    <col min="30" max="30" width="17.7109375" style="10" customWidth="1"/>
    <col min="31" max="32" width="14.57421875" style="10" hidden="1" customWidth="1"/>
    <col min="33" max="33" width="17.140625" style="10" customWidth="1"/>
    <col min="34" max="35" width="14.57421875" style="10" hidden="1" customWidth="1"/>
    <col min="36" max="36" width="15.8515625" style="10" customWidth="1"/>
    <col min="37" max="38" width="14.57421875" style="10" hidden="1" customWidth="1"/>
    <col min="39" max="39" width="18.421875" style="10" customWidth="1"/>
    <col min="40" max="16384" width="9.140625" style="10" customWidth="1"/>
  </cols>
  <sheetData>
    <row r="1" spans="11:24" ht="121.5" customHeight="1" thickBot="1">
      <c r="K1" s="55" t="s">
        <v>967</v>
      </c>
      <c r="M1" s="14"/>
      <c r="N1" s="14"/>
      <c r="O1" s="160" t="s">
        <v>951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38.25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38.25" customHeight="1">
      <c r="J3" s="16"/>
      <c r="K3" s="42" t="s">
        <v>256</v>
      </c>
      <c r="L3" s="50" t="s">
        <v>619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19" customFormat="1" ht="24" customHeight="1" thickBot="1">
      <c r="J4" s="18"/>
      <c r="K4" s="43" t="s">
        <v>257</v>
      </c>
      <c r="L4" s="50" t="s">
        <v>738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0:39" s="79" customFormat="1" ht="61.5" customHeight="1" thickBot="1">
      <c r="J5" s="81" t="s">
        <v>150</v>
      </c>
      <c r="K5" s="81" t="s">
        <v>258</v>
      </c>
      <c r="L5" s="109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0:39" s="23" customFormat="1" ht="9.75" customHeight="1" thickBot="1">
      <c r="J6" s="22"/>
      <c r="K6" s="22"/>
      <c r="L6" s="46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34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140</v>
      </c>
      <c r="J8" s="110" t="s">
        <v>151</v>
      </c>
      <c r="K8" s="110" t="s">
        <v>771</v>
      </c>
      <c r="L8" s="111" t="s">
        <v>139</v>
      </c>
      <c r="M8" s="64"/>
      <c r="N8" s="128"/>
      <c r="O8" s="64">
        <f>SUM(M8:N8)</f>
        <v>0</v>
      </c>
      <c r="P8" s="63">
        <v>1</v>
      </c>
      <c r="Q8" s="128"/>
      <c r="R8" s="64">
        <f aca="true" t="shared" si="0" ref="R8:R26">SUM(P8:Q8)</f>
        <v>1</v>
      </c>
      <c r="S8" s="63">
        <v>1</v>
      </c>
      <c r="T8" s="128"/>
      <c r="U8" s="64">
        <f aca="true" t="shared" si="1" ref="U8:U26">SUM(S8:T8)</f>
        <v>1</v>
      </c>
      <c r="V8" s="64"/>
      <c r="W8" s="128"/>
      <c r="X8" s="64">
        <f aca="true" t="shared" si="2" ref="X8:X26">SUM(V8:W8)</f>
        <v>0</v>
      </c>
      <c r="Y8" s="66"/>
      <c r="Z8" s="130"/>
      <c r="AA8" s="64">
        <f aca="true" t="shared" si="3" ref="AA8:AA26">SUM(Y8:Z8)</f>
        <v>0</v>
      </c>
      <c r="AB8" s="66"/>
      <c r="AC8" s="130"/>
      <c r="AD8" s="64">
        <f aca="true" t="shared" si="4" ref="AD8:AD26">SUM(AB8:AC8)</f>
        <v>0</v>
      </c>
      <c r="AE8" s="64"/>
      <c r="AF8" s="128"/>
      <c r="AG8" s="64">
        <f aca="true" t="shared" si="5" ref="AG8:AG26">SUM(AE8:AF8)</f>
        <v>0</v>
      </c>
      <c r="AH8" s="64"/>
      <c r="AI8" s="128"/>
      <c r="AJ8" s="64">
        <f aca="true" t="shared" si="6" ref="AJ8:AJ26">SUM(AH8:AI8)</f>
        <v>0</v>
      </c>
      <c r="AK8" s="64">
        <f>M8+P8+S8+V8+Y8+AB8+AE8+AH8</f>
        <v>2</v>
      </c>
      <c r="AL8" s="64">
        <f>N8+Q8+T8+W8+Z8+AC8+AF8+AI8</f>
        <v>0</v>
      </c>
      <c r="AM8" s="64">
        <f>SUM(AK8:AL8)</f>
        <v>2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537</v>
      </c>
      <c r="J9" s="110" t="s">
        <v>695</v>
      </c>
      <c r="K9" s="110" t="s">
        <v>766</v>
      </c>
      <c r="L9" s="111" t="s">
        <v>767</v>
      </c>
      <c r="M9" s="64"/>
      <c r="N9" s="128"/>
      <c r="O9" s="64">
        <f aca="true" t="shared" si="7" ref="O9:O26">SUM(M9:N9)</f>
        <v>0</v>
      </c>
      <c r="P9" s="64"/>
      <c r="Q9" s="128"/>
      <c r="R9" s="64">
        <f t="shared" si="0"/>
        <v>0</v>
      </c>
      <c r="S9" s="64"/>
      <c r="T9" s="128"/>
      <c r="U9" s="64">
        <f t="shared" si="1"/>
        <v>0</v>
      </c>
      <c r="V9" s="64"/>
      <c r="W9" s="128"/>
      <c r="X9" s="64">
        <f t="shared" si="2"/>
        <v>0</v>
      </c>
      <c r="Y9" s="66"/>
      <c r="Z9" s="130"/>
      <c r="AA9" s="64">
        <f t="shared" si="3"/>
        <v>0</v>
      </c>
      <c r="AB9" s="66"/>
      <c r="AC9" s="130"/>
      <c r="AD9" s="64">
        <f t="shared" si="4"/>
        <v>0</v>
      </c>
      <c r="AE9" s="64"/>
      <c r="AF9" s="128"/>
      <c r="AG9" s="64">
        <f t="shared" si="5"/>
        <v>0</v>
      </c>
      <c r="AH9" s="64"/>
      <c r="AI9" s="128"/>
      <c r="AJ9" s="64">
        <f t="shared" si="6"/>
        <v>0</v>
      </c>
      <c r="AK9" s="64">
        <f aca="true" t="shared" si="8" ref="AK9:AK26">M9+P9+S9+V9+Y9+AB9+AE9+AH9</f>
        <v>0</v>
      </c>
      <c r="AL9" s="64">
        <f aca="true" t="shared" si="9" ref="AL9:AL26">N9+Q9+T9+W9+Z9+AC9+AF9+AI9</f>
        <v>0</v>
      </c>
      <c r="AM9" s="64">
        <f aca="true" t="shared" si="10" ref="AM9:AM26">SUM(AK9:AL9)</f>
        <v>0</v>
      </c>
    </row>
    <row r="10" spans="1:39" s="112" customFormat="1" ht="30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60" t="s">
        <v>314</v>
      </c>
      <c r="J10" s="93" t="s">
        <v>315</v>
      </c>
      <c r="K10" s="94" t="s">
        <v>889</v>
      </c>
      <c r="L10" s="95" t="s">
        <v>767</v>
      </c>
      <c r="M10" s="63">
        <v>1</v>
      </c>
      <c r="N10" s="128"/>
      <c r="O10" s="64">
        <f t="shared" si="7"/>
        <v>1</v>
      </c>
      <c r="P10" s="64"/>
      <c r="Q10" s="128"/>
      <c r="R10" s="64">
        <f t="shared" si="0"/>
        <v>0</v>
      </c>
      <c r="S10" s="64"/>
      <c r="T10" s="128">
        <v>1</v>
      </c>
      <c r="U10" s="64">
        <f t="shared" si="1"/>
        <v>1</v>
      </c>
      <c r="V10" s="64"/>
      <c r="W10" s="128"/>
      <c r="X10" s="64">
        <f t="shared" si="2"/>
        <v>0</v>
      </c>
      <c r="Y10" s="66"/>
      <c r="Z10" s="130"/>
      <c r="AA10" s="64">
        <f t="shared" si="3"/>
        <v>0</v>
      </c>
      <c r="AB10" s="66"/>
      <c r="AC10" s="130"/>
      <c r="AD10" s="64">
        <f t="shared" si="4"/>
        <v>0</v>
      </c>
      <c r="AE10" s="71"/>
      <c r="AF10" s="128"/>
      <c r="AG10" s="64">
        <f t="shared" si="5"/>
        <v>0</v>
      </c>
      <c r="AH10" s="64"/>
      <c r="AI10" s="128"/>
      <c r="AJ10" s="64">
        <f t="shared" si="6"/>
        <v>0</v>
      </c>
      <c r="AK10" s="64">
        <f t="shared" si="8"/>
        <v>1</v>
      </c>
      <c r="AL10" s="64">
        <f t="shared" si="9"/>
        <v>1</v>
      </c>
      <c r="AM10" s="64">
        <f t="shared" si="10"/>
        <v>2</v>
      </c>
    </row>
    <row r="11" spans="1:39" s="69" customFormat="1" ht="30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69" t="s">
        <v>535</v>
      </c>
      <c r="J11" s="113" t="s">
        <v>255</v>
      </c>
      <c r="K11" s="113" t="s">
        <v>768</v>
      </c>
      <c r="L11" s="114" t="s">
        <v>767</v>
      </c>
      <c r="M11" s="64"/>
      <c r="N11" s="128"/>
      <c r="O11" s="64">
        <f t="shared" si="7"/>
        <v>0</v>
      </c>
      <c r="P11" s="64"/>
      <c r="Q11" s="128"/>
      <c r="R11" s="64">
        <f t="shared" si="0"/>
        <v>0</v>
      </c>
      <c r="S11" s="64"/>
      <c r="T11" s="128">
        <v>1</v>
      </c>
      <c r="U11" s="64">
        <f t="shared" si="1"/>
        <v>1</v>
      </c>
      <c r="V11" s="64"/>
      <c r="W11" s="128"/>
      <c r="X11" s="64">
        <f t="shared" si="2"/>
        <v>0</v>
      </c>
      <c r="Y11" s="66"/>
      <c r="Z11" s="130"/>
      <c r="AA11" s="64">
        <f t="shared" si="3"/>
        <v>0</v>
      </c>
      <c r="AB11" s="66"/>
      <c r="AC11" s="130"/>
      <c r="AD11" s="64">
        <f t="shared" si="4"/>
        <v>0</v>
      </c>
      <c r="AE11" s="64"/>
      <c r="AF11" s="128"/>
      <c r="AG11" s="64">
        <f t="shared" si="5"/>
        <v>0</v>
      </c>
      <c r="AH11" s="64"/>
      <c r="AI11" s="128"/>
      <c r="AJ11" s="64">
        <f t="shared" si="6"/>
        <v>0</v>
      </c>
      <c r="AK11" s="64">
        <f t="shared" si="8"/>
        <v>0</v>
      </c>
      <c r="AL11" s="64">
        <f t="shared" si="9"/>
        <v>1</v>
      </c>
      <c r="AM11" s="64">
        <f t="shared" si="10"/>
        <v>1</v>
      </c>
    </row>
    <row r="12" spans="1:39" s="69" customFormat="1" ht="30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92" t="s">
        <v>31</v>
      </c>
      <c r="J12" s="93" t="s">
        <v>403</v>
      </c>
      <c r="K12" s="72" t="s">
        <v>890</v>
      </c>
      <c r="L12" s="95" t="s">
        <v>767</v>
      </c>
      <c r="M12" s="64"/>
      <c r="N12" s="128"/>
      <c r="O12" s="64">
        <f t="shared" si="7"/>
        <v>0</v>
      </c>
      <c r="P12" s="64"/>
      <c r="Q12" s="128"/>
      <c r="R12" s="64">
        <f t="shared" si="0"/>
        <v>0</v>
      </c>
      <c r="S12" s="64"/>
      <c r="T12" s="128"/>
      <c r="U12" s="64">
        <f t="shared" si="1"/>
        <v>0</v>
      </c>
      <c r="V12" s="64"/>
      <c r="W12" s="128"/>
      <c r="X12" s="64">
        <f t="shared" si="2"/>
        <v>0</v>
      </c>
      <c r="Y12" s="66"/>
      <c r="Z12" s="130"/>
      <c r="AA12" s="64">
        <f t="shared" si="3"/>
        <v>0</v>
      </c>
      <c r="AB12" s="66"/>
      <c r="AC12" s="130"/>
      <c r="AD12" s="64">
        <f t="shared" si="4"/>
        <v>0</v>
      </c>
      <c r="AE12" s="64"/>
      <c r="AF12" s="128"/>
      <c r="AG12" s="64">
        <f t="shared" si="5"/>
        <v>0</v>
      </c>
      <c r="AH12" s="64"/>
      <c r="AI12" s="128"/>
      <c r="AJ12" s="64">
        <f t="shared" si="6"/>
        <v>0</v>
      </c>
      <c r="AK12" s="64">
        <f t="shared" si="8"/>
        <v>0</v>
      </c>
      <c r="AL12" s="64">
        <f t="shared" si="9"/>
        <v>0</v>
      </c>
      <c r="AM12" s="64">
        <f t="shared" si="10"/>
        <v>0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69" t="s">
        <v>536</v>
      </c>
      <c r="J13" s="113" t="s">
        <v>797</v>
      </c>
      <c r="K13" s="113" t="s">
        <v>769</v>
      </c>
      <c r="L13" s="114" t="s">
        <v>767</v>
      </c>
      <c r="M13" s="63">
        <v>1</v>
      </c>
      <c r="N13" s="128"/>
      <c r="O13" s="64">
        <f t="shared" si="7"/>
        <v>1</v>
      </c>
      <c r="P13" s="64"/>
      <c r="Q13" s="128"/>
      <c r="R13" s="64">
        <f t="shared" si="0"/>
        <v>0</v>
      </c>
      <c r="S13" s="64"/>
      <c r="T13" s="128"/>
      <c r="U13" s="64">
        <f t="shared" si="1"/>
        <v>0</v>
      </c>
      <c r="V13" s="64"/>
      <c r="W13" s="128"/>
      <c r="X13" s="64">
        <f t="shared" si="2"/>
        <v>0</v>
      </c>
      <c r="Y13" s="66"/>
      <c r="Z13" s="130"/>
      <c r="AA13" s="64">
        <f t="shared" si="3"/>
        <v>0</v>
      </c>
      <c r="AB13" s="66"/>
      <c r="AC13" s="130"/>
      <c r="AD13" s="64">
        <f t="shared" si="4"/>
        <v>0</v>
      </c>
      <c r="AE13" s="64"/>
      <c r="AF13" s="128"/>
      <c r="AG13" s="64">
        <f t="shared" si="5"/>
        <v>0</v>
      </c>
      <c r="AH13" s="64"/>
      <c r="AI13" s="128"/>
      <c r="AJ13" s="64">
        <f t="shared" si="6"/>
        <v>0</v>
      </c>
      <c r="AK13" s="64">
        <f t="shared" si="8"/>
        <v>1</v>
      </c>
      <c r="AL13" s="64">
        <f t="shared" si="9"/>
        <v>0</v>
      </c>
      <c r="AM13" s="64">
        <f t="shared" si="10"/>
        <v>1</v>
      </c>
    </row>
    <row r="14" spans="1:39" s="69" customFormat="1" ht="30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69" t="s">
        <v>532</v>
      </c>
      <c r="J14" s="110" t="s">
        <v>799</v>
      </c>
      <c r="K14" s="113" t="s">
        <v>770</v>
      </c>
      <c r="L14" s="114" t="s">
        <v>767</v>
      </c>
      <c r="M14" s="71">
        <v>1</v>
      </c>
      <c r="N14" s="128"/>
      <c r="O14" s="64">
        <f t="shared" si="7"/>
        <v>1</v>
      </c>
      <c r="P14" s="64"/>
      <c r="Q14" s="128"/>
      <c r="R14" s="64">
        <f t="shared" si="0"/>
        <v>0</v>
      </c>
      <c r="S14" s="64"/>
      <c r="T14" s="128"/>
      <c r="U14" s="64">
        <f t="shared" si="1"/>
        <v>0</v>
      </c>
      <c r="V14" s="64"/>
      <c r="W14" s="128"/>
      <c r="X14" s="64">
        <f t="shared" si="2"/>
        <v>0</v>
      </c>
      <c r="Y14" s="66"/>
      <c r="Z14" s="130"/>
      <c r="AA14" s="64">
        <f t="shared" si="3"/>
        <v>0</v>
      </c>
      <c r="AB14" s="66"/>
      <c r="AC14" s="130"/>
      <c r="AD14" s="64">
        <f t="shared" si="4"/>
        <v>0</v>
      </c>
      <c r="AE14" s="63"/>
      <c r="AF14" s="128"/>
      <c r="AG14" s="64">
        <f t="shared" si="5"/>
        <v>0</v>
      </c>
      <c r="AH14" s="64"/>
      <c r="AI14" s="128"/>
      <c r="AJ14" s="64">
        <f t="shared" si="6"/>
        <v>0</v>
      </c>
      <c r="AK14" s="64">
        <f t="shared" si="8"/>
        <v>1</v>
      </c>
      <c r="AL14" s="64">
        <f t="shared" si="9"/>
        <v>0</v>
      </c>
      <c r="AM14" s="64">
        <f t="shared" si="10"/>
        <v>1</v>
      </c>
    </row>
    <row r="15" spans="1:39" s="69" customFormat="1" ht="30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92" t="s">
        <v>328</v>
      </c>
      <c r="J15" s="93" t="s">
        <v>402</v>
      </c>
      <c r="K15" s="72" t="s">
        <v>891</v>
      </c>
      <c r="L15" s="95" t="s">
        <v>767</v>
      </c>
      <c r="M15" s="64"/>
      <c r="N15" s="128"/>
      <c r="O15" s="64">
        <f t="shared" si="7"/>
        <v>0</v>
      </c>
      <c r="P15" s="64"/>
      <c r="Q15" s="128"/>
      <c r="R15" s="64">
        <f t="shared" si="0"/>
        <v>0</v>
      </c>
      <c r="S15" s="64"/>
      <c r="T15" s="128">
        <v>1</v>
      </c>
      <c r="U15" s="64">
        <f t="shared" si="1"/>
        <v>1</v>
      </c>
      <c r="V15" s="64"/>
      <c r="W15" s="128"/>
      <c r="X15" s="64">
        <f t="shared" si="2"/>
        <v>0</v>
      </c>
      <c r="Y15" s="66"/>
      <c r="Z15" s="130"/>
      <c r="AA15" s="64">
        <f t="shared" si="3"/>
        <v>0</v>
      </c>
      <c r="AB15" s="66"/>
      <c r="AC15" s="130"/>
      <c r="AD15" s="64">
        <f t="shared" si="4"/>
        <v>0</v>
      </c>
      <c r="AE15" s="64"/>
      <c r="AF15" s="128"/>
      <c r="AG15" s="64">
        <f t="shared" si="5"/>
        <v>0</v>
      </c>
      <c r="AH15" s="64"/>
      <c r="AI15" s="128"/>
      <c r="AJ15" s="64">
        <f t="shared" si="6"/>
        <v>0</v>
      </c>
      <c r="AK15" s="64">
        <f t="shared" si="8"/>
        <v>0</v>
      </c>
      <c r="AL15" s="64">
        <f t="shared" si="9"/>
        <v>1</v>
      </c>
      <c r="AM15" s="64">
        <f t="shared" si="10"/>
        <v>1</v>
      </c>
    </row>
    <row r="16" spans="1:39" s="69" customFormat="1" ht="30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69" t="s">
        <v>531</v>
      </c>
      <c r="J16" s="113" t="s">
        <v>330</v>
      </c>
      <c r="K16" s="113" t="s">
        <v>771</v>
      </c>
      <c r="L16" s="114" t="s">
        <v>767</v>
      </c>
      <c r="M16" s="64"/>
      <c r="N16" s="128"/>
      <c r="O16" s="64">
        <f t="shared" si="7"/>
        <v>0</v>
      </c>
      <c r="P16" s="64"/>
      <c r="Q16" s="128"/>
      <c r="R16" s="64">
        <f t="shared" si="0"/>
        <v>0</v>
      </c>
      <c r="S16" s="64"/>
      <c r="T16" s="128"/>
      <c r="U16" s="64">
        <f t="shared" si="1"/>
        <v>0</v>
      </c>
      <c r="V16" s="64"/>
      <c r="W16" s="128"/>
      <c r="X16" s="64">
        <f t="shared" si="2"/>
        <v>0</v>
      </c>
      <c r="Y16" s="66"/>
      <c r="Z16" s="130"/>
      <c r="AA16" s="64">
        <f t="shared" si="3"/>
        <v>0</v>
      </c>
      <c r="AB16" s="66"/>
      <c r="AC16" s="130"/>
      <c r="AD16" s="64">
        <f t="shared" si="4"/>
        <v>0</v>
      </c>
      <c r="AE16" s="64"/>
      <c r="AF16" s="128"/>
      <c r="AG16" s="64">
        <f t="shared" si="5"/>
        <v>0</v>
      </c>
      <c r="AH16" s="64"/>
      <c r="AI16" s="128"/>
      <c r="AJ16" s="64">
        <f t="shared" si="6"/>
        <v>0</v>
      </c>
      <c r="AK16" s="64">
        <f t="shared" si="8"/>
        <v>0</v>
      </c>
      <c r="AL16" s="64">
        <f t="shared" si="9"/>
        <v>0</v>
      </c>
      <c r="AM16" s="64">
        <f t="shared" si="10"/>
        <v>0</v>
      </c>
    </row>
    <row r="17" spans="1:39" s="69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69" t="s">
        <v>533</v>
      </c>
      <c r="J17" s="115" t="s">
        <v>1</v>
      </c>
      <c r="K17" s="115" t="s">
        <v>772</v>
      </c>
      <c r="L17" s="116" t="s">
        <v>3</v>
      </c>
      <c r="M17" s="63">
        <v>1</v>
      </c>
      <c r="N17" s="128"/>
      <c r="O17" s="64">
        <f t="shared" si="7"/>
        <v>1</v>
      </c>
      <c r="P17" s="64"/>
      <c r="Q17" s="128"/>
      <c r="R17" s="64">
        <f t="shared" si="0"/>
        <v>0</v>
      </c>
      <c r="S17" s="63"/>
      <c r="T17" s="128"/>
      <c r="U17" s="64">
        <f t="shared" si="1"/>
        <v>0</v>
      </c>
      <c r="V17" s="64"/>
      <c r="W17" s="128"/>
      <c r="X17" s="64">
        <f t="shared" si="2"/>
        <v>0</v>
      </c>
      <c r="Y17" s="66"/>
      <c r="Z17" s="130"/>
      <c r="AA17" s="64">
        <f t="shared" si="3"/>
        <v>0</v>
      </c>
      <c r="AB17" s="66"/>
      <c r="AC17" s="130"/>
      <c r="AD17" s="64">
        <f t="shared" si="4"/>
        <v>0</v>
      </c>
      <c r="AE17" s="64"/>
      <c r="AF17" s="128"/>
      <c r="AG17" s="64">
        <f t="shared" si="5"/>
        <v>0</v>
      </c>
      <c r="AH17" s="64"/>
      <c r="AI17" s="128"/>
      <c r="AJ17" s="64">
        <f t="shared" si="6"/>
        <v>0</v>
      </c>
      <c r="AK17" s="64">
        <f t="shared" si="8"/>
        <v>1</v>
      </c>
      <c r="AL17" s="64">
        <f t="shared" si="9"/>
        <v>0</v>
      </c>
      <c r="AM17" s="64">
        <f t="shared" si="10"/>
        <v>1</v>
      </c>
    </row>
    <row r="18" spans="1:39" s="69" customFormat="1" ht="30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69" t="s">
        <v>800</v>
      </c>
      <c r="J18" s="115" t="s">
        <v>801</v>
      </c>
      <c r="K18" s="115" t="s">
        <v>773</v>
      </c>
      <c r="L18" s="116" t="s">
        <v>767</v>
      </c>
      <c r="M18" s="63">
        <v>1</v>
      </c>
      <c r="N18" s="128"/>
      <c r="O18" s="64">
        <f t="shared" si="7"/>
        <v>1</v>
      </c>
      <c r="P18" s="64"/>
      <c r="Q18" s="128"/>
      <c r="R18" s="64">
        <f t="shared" si="0"/>
        <v>0</v>
      </c>
      <c r="S18" s="64"/>
      <c r="T18" s="128"/>
      <c r="U18" s="64">
        <f t="shared" si="1"/>
        <v>0</v>
      </c>
      <c r="V18" s="64"/>
      <c r="W18" s="128"/>
      <c r="X18" s="64">
        <f t="shared" si="2"/>
        <v>0</v>
      </c>
      <c r="Y18" s="66"/>
      <c r="Z18" s="130"/>
      <c r="AA18" s="64">
        <f t="shared" si="3"/>
        <v>0</v>
      </c>
      <c r="AB18" s="66"/>
      <c r="AC18" s="130"/>
      <c r="AD18" s="64">
        <f t="shared" si="4"/>
        <v>0</v>
      </c>
      <c r="AE18" s="64"/>
      <c r="AF18" s="128"/>
      <c r="AG18" s="64">
        <f t="shared" si="5"/>
        <v>0</v>
      </c>
      <c r="AH18" s="64"/>
      <c r="AI18" s="128"/>
      <c r="AJ18" s="64">
        <f t="shared" si="6"/>
        <v>0</v>
      </c>
      <c r="AK18" s="64">
        <f t="shared" si="8"/>
        <v>1</v>
      </c>
      <c r="AL18" s="64">
        <f t="shared" si="9"/>
        <v>0</v>
      </c>
      <c r="AM18" s="64">
        <f t="shared" si="10"/>
        <v>1</v>
      </c>
    </row>
    <row r="19" spans="1:39" s="69" customFormat="1" ht="28.5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69" t="s">
        <v>534</v>
      </c>
      <c r="J19" s="115" t="s">
        <v>360</v>
      </c>
      <c r="K19" s="115" t="s">
        <v>774</v>
      </c>
      <c r="L19" s="116" t="s">
        <v>767</v>
      </c>
      <c r="M19" s="64"/>
      <c r="N19" s="128"/>
      <c r="O19" s="64">
        <f t="shared" si="7"/>
        <v>0</v>
      </c>
      <c r="P19" s="64"/>
      <c r="Q19" s="128"/>
      <c r="R19" s="64">
        <f t="shared" si="0"/>
        <v>0</v>
      </c>
      <c r="S19" s="64"/>
      <c r="T19" s="128"/>
      <c r="U19" s="64">
        <f t="shared" si="1"/>
        <v>0</v>
      </c>
      <c r="V19" s="64"/>
      <c r="W19" s="128"/>
      <c r="X19" s="64">
        <f t="shared" si="2"/>
        <v>0</v>
      </c>
      <c r="Y19" s="66"/>
      <c r="Z19" s="130"/>
      <c r="AA19" s="64">
        <f t="shared" si="3"/>
        <v>0</v>
      </c>
      <c r="AB19" s="66"/>
      <c r="AC19" s="130"/>
      <c r="AD19" s="64">
        <f t="shared" si="4"/>
        <v>0</v>
      </c>
      <c r="AE19" s="71"/>
      <c r="AF19" s="128"/>
      <c r="AG19" s="64">
        <f t="shared" si="5"/>
        <v>0</v>
      </c>
      <c r="AH19" s="64"/>
      <c r="AI19" s="128"/>
      <c r="AJ19" s="64">
        <f t="shared" si="6"/>
        <v>0</v>
      </c>
      <c r="AK19" s="64">
        <f t="shared" si="8"/>
        <v>0</v>
      </c>
      <c r="AL19" s="64">
        <f t="shared" si="9"/>
        <v>0</v>
      </c>
      <c r="AM19" s="64">
        <f t="shared" si="10"/>
        <v>0</v>
      </c>
    </row>
    <row r="20" spans="1:39" s="59" customFormat="1" ht="30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145</v>
      </c>
      <c r="J20" s="117" t="s">
        <v>151</v>
      </c>
      <c r="K20" s="117" t="s">
        <v>772</v>
      </c>
      <c r="L20" s="118" t="s">
        <v>146</v>
      </c>
      <c r="M20" s="71">
        <v>1</v>
      </c>
      <c r="N20" s="128"/>
      <c r="O20" s="64">
        <f t="shared" si="7"/>
        <v>1</v>
      </c>
      <c r="P20" s="64"/>
      <c r="Q20" s="128"/>
      <c r="R20" s="64">
        <f t="shared" si="0"/>
        <v>0</v>
      </c>
      <c r="S20" s="71">
        <v>2</v>
      </c>
      <c r="T20" s="128">
        <v>1</v>
      </c>
      <c r="U20" s="64">
        <f t="shared" si="1"/>
        <v>3</v>
      </c>
      <c r="V20" s="64"/>
      <c r="W20" s="128"/>
      <c r="X20" s="64">
        <f t="shared" si="2"/>
        <v>0</v>
      </c>
      <c r="Y20" s="66"/>
      <c r="Z20" s="130"/>
      <c r="AA20" s="64">
        <f t="shared" si="3"/>
        <v>0</v>
      </c>
      <c r="AB20" s="66"/>
      <c r="AC20" s="130"/>
      <c r="AD20" s="64">
        <f t="shared" si="4"/>
        <v>0</v>
      </c>
      <c r="AE20" s="64"/>
      <c r="AF20" s="128"/>
      <c r="AG20" s="64">
        <f t="shared" si="5"/>
        <v>0</v>
      </c>
      <c r="AH20" s="64"/>
      <c r="AI20" s="128"/>
      <c r="AJ20" s="64">
        <f t="shared" si="6"/>
        <v>0</v>
      </c>
      <c r="AK20" s="64">
        <f t="shared" si="8"/>
        <v>3</v>
      </c>
      <c r="AL20" s="64">
        <f t="shared" si="9"/>
        <v>1</v>
      </c>
      <c r="AM20" s="64">
        <f t="shared" si="10"/>
        <v>4</v>
      </c>
    </row>
    <row r="21" spans="1:39" s="69" customFormat="1" ht="30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60" t="s">
        <v>154</v>
      </c>
      <c r="J21" s="93" t="s">
        <v>580</v>
      </c>
      <c r="K21" s="94" t="s">
        <v>889</v>
      </c>
      <c r="L21" s="95" t="s">
        <v>147</v>
      </c>
      <c r="M21" s="64"/>
      <c r="N21" s="128"/>
      <c r="O21" s="64">
        <f t="shared" si="7"/>
        <v>0</v>
      </c>
      <c r="P21" s="64"/>
      <c r="Q21" s="128"/>
      <c r="R21" s="64">
        <f t="shared" si="0"/>
        <v>0</v>
      </c>
      <c r="S21" s="64"/>
      <c r="T21" s="128"/>
      <c r="U21" s="64">
        <f t="shared" si="1"/>
        <v>0</v>
      </c>
      <c r="V21" s="64"/>
      <c r="W21" s="128"/>
      <c r="X21" s="64">
        <f t="shared" si="2"/>
        <v>0</v>
      </c>
      <c r="Y21" s="66"/>
      <c r="Z21" s="130"/>
      <c r="AA21" s="64">
        <f t="shared" si="3"/>
        <v>0</v>
      </c>
      <c r="AB21" s="66"/>
      <c r="AC21" s="130"/>
      <c r="AD21" s="64">
        <f t="shared" si="4"/>
        <v>0</v>
      </c>
      <c r="AE21" s="64"/>
      <c r="AF21" s="128"/>
      <c r="AG21" s="64">
        <f t="shared" si="5"/>
        <v>0</v>
      </c>
      <c r="AH21" s="64"/>
      <c r="AI21" s="128"/>
      <c r="AJ21" s="64">
        <f t="shared" si="6"/>
        <v>0</v>
      </c>
      <c r="AK21" s="64">
        <f t="shared" si="8"/>
        <v>0</v>
      </c>
      <c r="AL21" s="64">
        <f t="shared" si="9"/>
        <v>0</v>
      </c>
      <c r="AM21" s="64">
        <f t="shared" si="10"/>
        <v>0</v>
      </c>
    </row>
    <row r="22" spans="1:39" s="69" customFormat="1" ht="54.75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60" t="s">
        <v>336</v>
      </c>
      <c r="J22" s="93" t="s">
        <v>580</v>
      </c>
      <c r="K22" s="94" t="s">
        <v>579</v>
      </c>
      <c r="L22" s="95" t="s">
        <v>147</v>
      </c>
      <c r="M22" s="64"/>
      <c r="N22" s="128"/>
      <c r="O22" s="64">
        <f t="shared" si="7"/>
        <v>0</v>
      </c>
      <c r="P22" s="64"/>
      <c r="Q22" s="128"/>
      <c r="R22" s="64">
        <f t="shared" si="0"/>
        <v>0</v>
      </c>
      <c r="S22" s="64"/>
      <c r="T22" s="128"/>
      <c r="U22" s="64">
        <f t="shared" si="1"/>
        <v>0</v>
      </c>
      <c r="V22" s="64"/>
      <c r="W22" s="128"/>
      <c r="X22" s="64">
        <f t="shared" si="2"/>
        <v>0</v>
      </c>
      <c r="Y22" s="66"/>
      <c r="Z22" s="130"/>
      <c r="AA22" s="64">
        <f t="shared" si="3"/>
        <v>0</v>
      </c>
      <c r="AB22" s="66"/>
      <c r="AC22" s="130"/>
      <c r="AD22" s="64">
        <f t="shared" si="4"/>
        <v>0</v>
      </c>
      <c r="AE22" s="64"/>
      <c r="AF22" s="128"/>
      <c r="AG22" s="64">
        <f t="shared" si="5"/>
        <v>0</v>
      </c>
      <c r="AH22" s="64"/>
      <c r="AI22" s="128"/>
      <c r="AJ22" s="64">
        <f t="shared" si="6"/>
        <v>0</v>
      </c>
      <c r="AK22" s="64">
        <f t="shared" si="8"/>
        <v>0</v>
      </c>
      <c r="AL22" s="64">
        <f t="shared" si="9"/>
        <v>0</v>
      </c>
      <c r="AM22" s="64">
        <f t="shared" si="10"/>
        <v>0</v>
      </c>
    </row>
    <row r="23" spans="1:39" s="59" customFormat="1" ht="3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59" t="s">
        <v>703</v>
      </c>
      <c r="J23" s="110" t="s">
        <v>152</v>
      </c>
      <c r="K23" s="110" t="s">
        <v>770</v>
      </c>
      <c r="L23" s="111" t="s">
        <v>147</v>
      </c>
      <c r="M23" s="64"/>
      <c r="N23" s="128"/>
      <c r="O23" s="64">
        <f t="shared" si="7"/>
        <v>0</v>
      </c>
      <c r="P23" s="64"/>
      <c r="Q23" s="128"/>
      <c r="R23" s="64">
        <f t="shared" si="0"/>
        <v>0</v>
      </c>
      <c r="S23" s="64"/>
      <c r="T23" s="128"/>
      <c r="U23" s="64">
        <f t="shared" si="1"/>
        <v>0</v>
      </c>
      <c r="V23" s="64"/>
      <c r="W23" s="128"/>
      <c r="X23" s="64">
        <f t="shared" si="2"/>
        <v>0</v>
      </c>
      <c r="Y23" s="66"/>
      <c r="Z23" s="130"/>
      <c r="AA23" s="64">
        <f t="shared" si="3"/>
        <v>0</v>
      </c>
      <c r="AB23" s="66"/>
      <c r="AC23" s="130"/>
      <c r="AD23" s="64">
        <f t="shared" si="4"/>
        <v>0</v>
      </c>
      <c r="AE23" s="64"/>
      <c r="AF23" s="128"/>
      <c r="AG23" s="64">
        <f t="shared" si="5"/>
        <v>0</v>
      </c>
      <c r="AH23" s="64"/>
      <c r="AI23" s="128"/>
      <c r="AJ23" s="64">
        <f t="shared" si="6"/>
        <v>0</v>
      </c>
      <c r="AK23" s="64">
        <f t="shared" si="8"/>
        <v>0</v>
      </c>
      <c r="AL23" s="64">
        <f t="shared" si="9"/>
        <v>0</v>
      </c>
      <c r="AM23" s="64">
        <f t="shared" si="10"/>
        <v>0</v>
      </c>
    </row>
    <row r="24" spans="1:39" s="59" customFormat="1" ht="30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59" t="s">
        <v>142</v>
      </c>
      <c r="J24" s="110" t="s">
        <v>153</v>
      </c>
      <c r="K24" s="110" t="s">
        <v>771</v>
      </c>
      <c r="L24" s="111" t="s">
        <v>147</v>
      </c>
      <c r="M24" s="64"/>
      <c r="N24" s="128"/>
      <c r="O24" s="64">
        <f t="shared" si="7"/>
        <v>0</v>
      </c>
      <c r="P24" s="64"/>
      <c r="Q24" s="128"/>
      <c r="R24" s="64">
        <f t="shared" si="0"/>
        <v>0</v>
      </c>
      <c r="S24" s="64"/>
      <c r="T24" s="128"/>
      <c r="U24" s="64">
        <f t="shared" si="1"/>
        <v>0</v>
      </c>
      <c r="V24" s="64"/>
      <c r="W24" s="128"/>
      <c r="X24" s="64">
        <f t="shared" si="2"/>
        <v>0</v>
      </c>
      <c r="Y24" s="66"/>
      <c r="Z24" s="130"/>
      <c r="AA24" s="64">
        <f t="shared" si="3"/>
        <v>0</v>
      </c>
      <c r="AB24" s="66"/>
      <c r="AC24" s="130"/>
      <c r="AD24" s="64">
        <f t="shared" si="4"/>
        <v>0</v>
      </c>
      <c r="AE24" s="64"/>
      <c r="AF24" s="128"/>
      <c r="AG24" s="64">
        <f t="shared" si="5"/>
        <v>0</v>
      </c>
      <c r="AH24" s="64"/>
      <c r="AI24" s="128"/>
      <c r="AJ24" s="64">
        <f t="shared" si="6"/>
        <v>0</v>
      </c>
      <c r="AK24" s="64">
        <f t="shared" si="8"/>
        <v>0</v>
      </c>
      <c r="AL24" s="64">
        <f t="shared" si="9"/>
        <v>0</v>
      </c>
      <c r="AM24" s="64">
        <f t="shared" si="10"/>
        <v>0</v>
      </c>
    </row>
    <row r="25" spans="1:39" s="59" customFormat="1" ht="54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143</v>
      </c>
      <c r="J25" s="110" t="s">
        <v>153</v>
      </c>
      <c r="K25" s="110" t="s">
        <v>148</v>
      </c>
      <c r="L25" s="111" t="s">
        <v>147</v>
      </c>
      <c r="M25" s="64"/>
      <c r="N25" s="128"/>
      <c r="O25" s="64">
        <f t="shared" si="7"/>
        <v>0</v>
      </c>
      <c r="P25" s="64"/>
      <c r="Q25" s="128"/>
      <c r="R25" s="64">
        <f t="shared" si="0"/>
        <v>0</v>
      </c>
      <c r="S25" s="64"/>
      <c r="T25" s="128"/>
      <c r="U25" s="64">
        <f t="shared" si="1"/>
        <v>0</v>
      </c>
      <c r="V25" s="64"/>
      <c r="W25" s="128"/>
      <c r="X25" s="64">
        <f t="shared" si="2"/>
        <v>0</v>
      </c>
      <c r="Y25" s="66"/>
      <c r="Z25" s="130"/>
      <c r="AA25" s="64">
        <f t="shared" si="3"/>
        <v>0</v>
      </c>
      <c r="AB25" s="66"/>
      <c r="AC25" s="130"/>
      <c r="AD25" s="64">
        <f t="shared" si="4"/>
        <v>0</v>
      </c>
      <c r="AE25" s="64"/>
      <c r="AF25" s="128"/>
      <c r="AG25" s="64">
        <f t="shared" si="5"/>
        <v>0</v>
      </c>
      <c r="AH25" s="64"/>
      <c r="AI25" s="128"/>
      <c r="AJ25" s="64">
        <f t="shared" si="6"/>
        <v>0</v>
      </c>
      <c r="AK25" s="64">
        <f t="shared" si="8"/>
        <v>0</v>
      </c>
      <c r="AL25" s="64">
        <f t="shared" si="9"/>
        <v>0</v>
      </c>
      <c r="AM25" s="64">
        <f t="shared" si="10"/>
        <v>0</v>
      </c>
    </row>
    <row r="26" spans="1:39" s="59" customFormat="1" ht="50.25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144</v>
      </c>
      <c r="J26" s="117" t="s">
        <v>153</v>
      </c>
      <c r="K26" s="117" t="s">
        <v>149</v>
      </c>
      <c r="L26" s="118" t="s">
        <v>147</v>
      </c>
      <c r="M26" s="64"/>
      <c r="N26" s="128"/>
      <c r="O26" s="64">
        <f t="shared" si="7"/>
        <v>0</v>
      </c>
      <c r="P26" s="63">
        <v>2</v>
      </c>
      <c r="Q26" s="128"/>
      <c r="R26" s="64">
        <f t="shared" si="0"/>
        <v>2</v>
      </c>
      <c r="S26" s="64"/>
      <c r="T26" s="128"/>
      <c r="U26" s="64">
        <f t="shared" si="1"/>
        <v>0</v>
      </c>
      <c r="V26" s="71">
        <v>2</v>
      </c>
      <c r="W26" s="128"/>
      <c r="X26" s="64">
        <f t="shared" si="2"/>
        <v>2</v>
      </c>
      <c r="Y26" s="66"/>
      <c r="Z26" s="130"/>
      <c r="AA26" s="64">
        <f t="shared" si="3"/>
        <v>0</v>
      </c>
      <c r="AB26" s="66"/>
      <c r="AC26" s="130"/>
      <c r="AD26" s="64">
        <f t="shared" si="4"/>
        <v>0</v>
      </c>
      <c r="AE26" s="64"/>
      <c r="AF26" s="128"/>
      <c r="AG26" s="64">
        <f t="shared" si="5"/>
        <v>0</v>
      </c>
      <c r="AH26" s="64"/>
      <c r="AI26" s="128"/>
      <c r="AJ26" s="64">
        <f t="shared" si="6"/>
        <v>0</v>
      </c>
      <c r="AK26" s="64">
        <f t="shared" si="8"/>
        <v>4</v>
      </c>
      <c r="AL26" s="64">
        <f t="shared" si="9"/>
        <v>0</v>
      </c>
      <c r="AM26" s="64">
        <f t="shared" si="10"/>
        <v>4</v>
      </c>
    </row>
    <row r="27" spans="1:39" s="92" customFormat="1" ht="28.5" thickBot="1">
      <c r="A27" s="69"/>
      <c r="B27" s="69"/>
      <c r="C27" s="69"/>
      <c r="D27" s="69"/>
      <c r="E27" s="69"/>
      <c r="F27" s="69"/>
      <c r="G27" s="69"/>
      <c r="H27" s="69"/>
      <c r="J27" s="101"/>
      <c r="K27" s="76" t="s">
        <v>944</v>
      </c>
      <c r="L27" s="102"/>
      <c r="M27" s="78">
        <f aca="true" t="shared" si="11" ref="M27:AM27">SUM(M8:M26)</f>
        <v>6</v>
      </c>
      <c r="N27" s="78">
        <f t="shared" si="11"/>
        <v>0</v>
      </c>
      <c r="O27" s="78">
        <f t="shared" si="11"/>
        <v>6</v>
      </c>
      <c r="P27" s="78">
        <f t="shared" si="11"/>
        <v>3</v>
      </c>
      <c r="Q27" s="78">
        <f t="shared" si="11"/>
        <v>0</v>
      </c>
      <c r="R27" s="78">
        <f t="shared" si="11"/>
        <v>3</v>
      </c>
      <c r="S27" s="78">
        <f t="shared" si="11"/>
        <v>3</v>
      </c>
      <c r="T27" s="78">
        <f t="shared" si="11"/>
        <v>4</v>
      </c>
      <c r="U27" s="78">
        <f t="shared" si="11"/>
        <v>7</v>
      </c>
      <c r="V27" s="78">
        <f t="shared" si="11"/>
        <v>2</v>
      </c>
      <c r="W27" s="78">
        <f t="shared" si="11"/>
        <v>0</v>
      </c>
      <c r="X27" s="78">
        <f t="shared" si="11"/>
        <v>2</v>
      </c>
      <c r="Y27" s="78">
        <f t="shared" si="11"/>
        <v>0</v>
      </c>
      <c r="Z27" s="78">
        <f t="shared" si="11"/>
        <v>0</v>
      </c>
      <c r="AA27" s="78">
        <f t="shared" si="11"/>
        <v>0</v>
      </c>
      <c r="AB27" s="78">
        <f t="shared" si="11"/>
        <v>0</v>
      </c>
      <c r="AC27" s="78">
        <f t="shared" si="11"/>
        <v>0</v>
      </c>
      <c r="AD27" s="78">
        <f t="shared" si="11"/>
        <v>0</v>
      </c>
      <c r="AE27" s="78">
        <f t="shared" si="11"/>
        <v>0</v>
      </c>
      <c r="AF27" s="78">
        <f t="shared" si="11"/>
        <v>0</v>
      </c>
      <c r="AG27" s="78">
        <f t="shared" si="11"/>
        <v>0</v>
      </c>
      <c r="AH27" s="78">
        <f t="shared" si="11"/>
        <v>0</v>
      </c>
      <c r="AI27" s="78">
        <f t="shared" si="11"/>
        <v>0</v>
      </c>
      <c r="AJ27" s="78">
        <f t="shared" si="11"/>
        <v>0</v>
      </c>
      <c r="AK27" s="78">
        <f t="shared" si="11"/>
        <v>14</v>
      </c>
      <c r="AL27" s="78">
        <f t="shared" si="11"/>
        <v>4</v>
      </c>
      <c r="AM27" s="78">
        <f t="shared" si="11"/>
        <v>18</v>
      </c>
    </row>
    <row r="28" spans="10:12" ht="11.25">
      <c r="J28" s="28"/>
      <c r="K28" s="33"/>
      <c r="L28" s="29"/>
    </row>
  </sheetData>
  <sheetProtection/>
  <autoFilter ref="A7:R28"/>
  <mergeCells count="2">
    <mergeCell ref="K2:L2"/>
    <mergeCell ref="O1:X1"/>
  </mergeCells>
  <printOptions horizontalCentered="1"/>
  <pageMargins left="0.0013670166229221349" right="0.0013670166229221349" top="0.49" bottom="0.48" header="0.24" footer="0.25"/>
  <pageSetup horizontalDpi="300" verticalDpi="300" orientation="landscape" paperSize="9" scale="60" r:id="rId1"/>
  <headerFooter alignWithMargins="0">
    <oddHeader>&amp;C&amp;"Arial,Grassetto Corsivo"&amp;24&amp;U&amp;A&amp;R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9"/>
  <sheetViews>
    <sheetView showGridLines="0" zoomScaleSheetLayoutView="80" zoomScalePageLayoutView="0" workbookViewId="0" topLeftCell="AG14">
      <selection activeCell="AM19" sqref="AM19"/>
    </sheetView>
  </sheetViews>
  <sheetFormatPr defaultColWidth="9.140625" defaultRowHeight="12.75"/>
  <cols>
    <col min="1" max="8" width="14.57421875" style="10" hidden="1" customWidth="1"/>
    <col min="9" max="9" width="9.57421875" style="3" hidden="1" customWidth="1"/>
    <col min="10" max="10" width="19.00390625" style="1" hidden="1" customWidth="1"/>
    <col min="11" max="11" width="31.8515625" style="1" customWidth="1"/>
    <col min="12" max="12" width="17.7109375" style="2" customWidth="1"/>
    <col min="13" max="14" width="16.421875" style="10" hidden="1" customWidth="1"/>
    <col min="15" max="15" width="17.57421875" style="10" customWidth="1"/>
    <col min="16" max="17" width="16.421875" style="10" hidden="1" customWidth="1"/>
    <col min="18" max="18" width="18.421875" style="10" customWidth="1"/>
    <col min="19" max="20" width="16.421875" style="10" hidden="1" customWidth="1"/>
    <col min="21" max="21" width="18.00390625" style="10" customWidth="1"/>
    <col min="22" max="23" width="16.421875" style="10" hidden="1" customWidth="1"/>
    <col min="24" max="24" width="21.00390625" style="10" customWidth="1"/>
    <col min="25" max="26" width="16.421875" style="10" hidden="1" customWidth="1"/>
    <col min="27" max="27" width="18.28125" style="10" customWidth="1"/>
    <col min="28" max="29" width="16.421875" style="10" hidden="1" customWidth="1"/>
    <col min="30" max="30" width="20.140625" style="10" customWidth="1"/>
    <col min="31" max="32" width="16.421875" style="10" hidden="1" customWidth="1"/>
    <col min="33" max="33" width="19.7109375" style="10" customWidth="1"/>
    <col min="34" max="35" width="16.421875" style="10" hidden="1" customWidth="1"/>
    <col min="36" max="36" width="18.00390625" style="10" customWidth="1"/>
    <col min="37" max="38" width="16.421875" style="10" hidden="1" customWidth="1"/>
    <col min="39" max="39" width="19.7109375" style="10" customWidth="1"/>
    <col min="40" max="16384" width="9.140625" style="3" customWidth="1"/>
  </cols>
  <sheetData>
    <row r="1" spans="10:24" s="10" customFormat="1" ht="72" customHeight="1" thickBot="1">
      <c r="J1" s="13"/>
      <c r="K1" s="55" t="s">
        <v>967</v>
      </c>
      <c r="L1" s="14"/>
      <c r="M1" s="14"/>
      <c r="N1" s="14"/>
      <c r="O1" s="160" t="s">
        <v>952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38.25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30" customHeight="1">
      <c r="J3" s="16"/>
      <c r="K3" s="42" t="s">
        <v>256</v>
      </c>
      <c r="L3" s="50" t="s">
        <v>739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19" customFormat="1" ht="24" customHeight="1" thickBot="1">
      <c r="J4" s="18"/>
      <c r="K4" s="43" t="s">
        <v>257</v>
      </c>
      <c r="L4" s="50" t="s">
        <v>311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80" customFormat="1" ht="63" customHeight="1" thickBot="1">
      <c r="A5" s="79"/>
      <c r="B5" s="79"/>
      <c r="C5" s="79"/>
      <c r="D5" s="79"/>
      <c r="E5" s="79"/>
      <c r="F5" s="79"/>
      <c r="G5" s="79"/>
      <c r="H5" s="79"/>
      <c r="J5" s="81" t="s">
        <v>150</v>
      </c>
      <c r="K5" s="81" t="s">
        <v>258</v>
      </c>
      <c r="L5" s="163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:39" s="8" customFormat="1" ht="12" customHeight="1" thickBot="1">
      <c r="A6" s="23"/>
      <c r="B6" s="23"/>
      <c r="C6" s="23"/>
      <c r="D6" s="23"/>
      <c r="E6" s="23"/>
      <c r="F6" s="23"/>
      <c r="G6" s="23"/>
      <c r="H6" s="23"/>
      <c r="J6" s="22"/>
      <c r="K6" s="22"/>
      <c r="L6" s="164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64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6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69" t="s">
        <v>582</v>
      </c>
      <c r="J8" s="96" t="s">
        <v>581</v>
      </c>
      <c r="K8" s="96" t="s">
        <v>777</v>
      </c>
      <c r="L8" s="104" t="s">
        <v>139</v>
      </c>
      <c r="M8" s="64"/>
      <c r="N8" s="128"/>
      <c r="O8" s="64">
        <f>SUM(M8:N8)</f>
        <v>0</v>
      </c>
      <c r="P8" s="63">
        <v>1</v>
      </c>
      <c r="Q8" s="128"/>
      <c r="R8" s="64">
        <f>SUM(P8:Q8)</f>
        <v>1</v>
      </c>
      <c r="S8" s="63">
        <v>1</v>
      </c>
      <c r="T8" s="128"/>
      <c r="U8" s="64">
        <f>SUM(S8:T8)</f>
        <v>1</v>
      </c>
      <c r="V8" s="63">
        <v>1</v>
      </c>
      <c r="W8" s="128"/>
      <c r="X8" s="64">
        <f>SUM(V8:W8)</f>
        <v>1</v>
      </c>
      <c r="Y8" s="66"/>
      <c r="Z8" s="130"/>
      <c r="AA8" s="64">
        <f>SUM(Y8:Z8)</f>
        <v>0</v>
      </c>
      <c r="AB8" s="66"/>
      <c r="AC8" s="130"/>
      <c r="AD8" s="64">
        <f>SUM(AB8:AC8)</f>
        <v>0</v>
      </c>
      <c r="AE8" s="71">
        <v>2</v>
      </c>
      <c r="AF8" s="128"/>
      <c r="AG8" s="64">
        <f>SUM(AE8:AF8)</f>
        <v>2</v>
      </c>
      <c r="AH8" s="64"/>
      <c r="AI8" s="128"/>
      <c r="AJ8" s="64">
        <f>SUM(AH8:AI8)</f>
        <v>0</v>
      </c>
      <c r="AK8" s="64">
        <f>M8+P8+S8+V8+Y8+AB8+AE8+AH8</f>
        <v>5</v>
      </c>
      <c r="AL8" s="64">
        <f>N8+Q8+T8+W8+Z8+AC8+AF8+AI8</f>
        <v>0</v>
      </c>
      <c r="AM8" s="64">
        <f>SUM(AK8:AL8)</f>
        <v>5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538</v>
      </c>
      <c r="J9" s="96" t="s">
        <v>678</v>
      </c>
      <c r="K9" s="96" t="s">
        <v>775</v>
      </c>
      <c r="L9" s="104" t="s">
        <v>767</v>
      </c>
      <c r="M9" s="64"/>
      <c r="N9" s="128">
        <v>1</v>
      </c>
      <c r="O9" s="64">
        <f aca="true" t="shared" si="0" ref="O9:O15">SUM(M9:N9)</f>
        <v>1</v>
      </c>
      <c r="P9" s="64"/>
      <c r="Q9" s="128"/>
      <c r="R9" s="64">
        <f aca="true" t="shared" si="1" ref="R9:R15">SUM(P9:Q9)</f>
        <v>0</v>
      </c>
      <c r="S9" s="64"/>
      <c r="T9" s="128">
        <v>1</v>
      </c>
      <c r="U9" s="64">
        <f aca="true" t="shared" si="2" ref="U9:U15">SUM(S9:T9)</f>
        <v>1</v>
      </c>
      <c r="V9" s="64"/>
      <c r="W9" s="128"/>
      <c r="X9" s="64">
        <f aca="true" t="shared" si="3" ref="X9:X15">SUM(V9:W9)</f>
        <v>0</v>
      </c>
      <c r="Y9" s="66"/>
      <c r="Z9" s="130"/>
      <c r="AA9" s="64">
        <f aca="true" t="shared" si="4" ref="AA9:AA15">SUM(Y9:Z9)</f>
        <v>0</v>
      </c>
      <c r="AB9" s="66"/>
      <c r="AC9" s="130"/>
      <c r="AD9" s="64">
        <f aca="true" t="shared" si="5" ref="AD9:AD15">SUM(AB9:AC9)</f>
        <v>0</v>
      </c>
      <c r="AE9" s="64"/>
      <c r="AF9" s="128"/>
      <c r="AG9" s="64">
        <f aca="true" t="shared" si="6" ref="AG9:AG15">SUM(AE9:AF9)</f>
        <v>0</v>
      </c>
      <c r="AH9" s="71">
        <v>1</v>
      </c>
      <c r="AI9" s="128"/>
      <c r="AJ9" s="64">
        <f aca="true" t="shared" si="7" ref="AJ9:AJ15">SUM(AH9:AI9)</f>
        <v>1</v>
      </c>
      <c r="AK9" s="64">
        <f aca="true" t="shared" si="8" ref="AK9:AK15">M9+P9+S9+V9+Y9+AB9+AE9+AH9</f>
        <v>1</v>
      </c>
      <c r="AL9" s="64">
        <f aca="true" t="shared" si="9" ref="AL9:AL15">N9+Q9+T9+W9+Z9+AC9+AF9+AI9</f>
        <v>2</v>
      </c>
      <c r="AM9" s="64">
        <f aca="true" t="shared" si="10" ref="AM9:AM15">SUM(AK9:AL9)</f>
        <v>3</v>
      </c>
    </row>
    <row r="10" spans="1:39" s="69" customFormat="1" ht="30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69" t="s">
        <v>679</v>
      </c>
      <c r="J10" s="96" t="s">
        <v>680</v>
      </c>
      <c r="K10" s="96" t="s">
        <v>776</v>
      </c>
      <c r="L10" s="104" t="str">
        <f>'[10]cap_pres_posgiur'!D14</f>
        <v>CC</v>
      </c>
      <c r="M10" s="64"/>
      <c r="N10" s="128">
        <v>2</v>
      </c>
      <c r="O10" s="64">
        <f t="shared" si="0"/>
        <v>2</v>
      </c>
      <c r="P10" s="64"/>
      <c r="Q10" s="128"/>
      <c r="R10" s="64">
        <f t="shared" si="1"/>
        <v>0</v>
      </c>
      <c r="S10" s="64"/>
      <c r="T10" s="128"/>
      <c r="U10" s="64">
        <f t="shared" si="2"/>
        <v>0</v>
      </c>
      <c r="V10" s="64"/>
      <c r="W10" s="128"/>
      <c r="X10" s="64">
        <f t="shared" si="3"/>
        <v>0</v>
      </c>
      <c r="Y10" s="66"/>
      <c r="Z10" s="130"/>
      <c r="AA10" s="64">
        <f t="shared" si="4"/>
        <v>0</v>
      </c>
      <c r="AB10" s="66"/>
      <c r="AC10" s="130"/>
      <c r="AD10" s="64">
        <f t="shared" si="5"/>
        <v>0</v>
      </c>
      <c r="AE10" s="64"/>
      <c r="AF10" s="128"/>
      <c r="AG10" s="64">
        <f t="shared" si="6"/>
        <v>0</v>
      </c>
      <c r="AH10" s="64"/>
      <c r="AI10" s="128"/>
      <c r="AJ10" s="64">
        <f t="shared" si="7"/>
        <v>0</v>
      </c>
      <c r="AK10" s="64">
        <f t="shared" si="8"/>
        <v>0</v>
      </c>
      <c r="AL10" s="64">
        <f t="shared" si="9"/>
        <v>2</v>
      </c>
      <c r="AM10" s="64">
        <f t="shared" si="10"/>
        <v>2</v>
      </c>
    </row>
    <row r="11" spans="1:39" s="59" customFormat="1" ht="30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342</v>
      </c>
      <c r="J11" s="96" t="s">
        <v>678</v>
      </c>
      <c r="K11" s="96" t="s">
        <v>340</v>
      </c>
      <c r="L11" s="104" t="s">
        <v>341</v>
      </c>
      <c r="M11" s="64"/>
      <c r="N11" s="128"/>
      <c r="O11" s="64">
        <f t="shared" si="0"/>
        <v>0</v>
      </c>
      <c r="P11" s="64"/>
      <c r="Q11" s="128"/>
      <c r="R11" s="64">
        <f t="shared" si="1"/>
        <v>0</v>
      </c>
      <c r="S11" s="64"/>
      <c r="T11" s="128"/>
      <c r="U11" s="64">
        <f t="shared" si="2"/>
        <v>0</v>
      </c>
      <c r="V11" s="64"/>
      <c r="W11" s="128"/>
      <c r="X11" s="64">
        <f t="shared" si="3"/>
        <v>0</v>
      </c>
      <c r="Y11" s="66"/>
      <c r="Z11" s="130"/>
      <c r="AA11" s="64">
        <f t="shared" si="4"/>
        <v>0</v>
      </c>
      <c r="AB11" s="66"/>
      <c r="AC11" s="130"/>
      <c r="AD11" s="64">
        <f t="shared" si="5"/>
        <v>0</v>
      </c>
      <c r="AE11" s="64"/>
      <c r="AF11" s="128"/>
      <c r="AG11" s="64">
        <f t="shared" si="6"/>
        <v>0</v>
      </c>
      <c r="AH11" s="64"/>
      <c r="AI11" s="128"/>
      <c r="AJ11" s="64">
        <f t="shared" si="7"/>
        <v>0</v>
      </c>
      <c r="AK11" s="64">
        <f t="shared" si="8"/>
        <v>0</v>
      </c>
      <c r="AL11" s="64">
        <f t="shared" si="9"/>
        <v>0</v>
      </c>
      <c r="AM11" s="64">
        <f t="shared" si="10"/>
        <v>0</v>
      </c>
    </row>
    <row r="12" spans="1:39" s="69" customFormat="1" ht="30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69" t="s">
        <v>539</v>
      </c>
      <c r="J12" s="96" t="s">
        <v>677</v>
      </c>
      <c r="K12" s="96" t="s">
        <v>777</v>
      </c>
      <c r="L12" s="104" t="str">
        <f>'[10]cap_pres_posgiur'!D14</f>
        <v>CC</v>
      </c>
      <c r="M12" s="64"/>
      <c r="N12" s="128">
        <v>2</v>
      </c>
      <c r="O12" s="64">
        <f t="shared" si="0"/>
        <v>2</v>
      </c>
      <c r="P12" s="64"/>
      <c r="Q12" s="128"/>
      <c r="R12" s="64">
        <f t="shared" si="1"/>
        <v>0</v>
      </c>
      <c r="S12" s="119">
        <v>1</v>
      </c>
      <c r="T12" s="128"/>
      <c r="U12" s="64">
        <f t="shared" si="2"/>
        <v>1</v>
      </c>
      <c r="V12" s="64"/>
      <c r="W12" s="128"/>
      <c r="X12" s="64">
        <f t="shared" si="3"/>
        <v>0</v>
      </c>
      <c r="Y12" s="66"/>
      <c r="Z12" s="130"/>
      <c r="AA12" s="64">
        <f t="shared" si="4"/>
        <v>0</v>
      </c>
      <c r="AB12" s="66"/>
      <c r="AC12" s="130"/>
      <c r="AD12" s="64">
        <f t="shared" si="5"/>
        <v>0</v>
      </c>
      <c r="AE12" s="64"/>
      <c r="AF12" s="128"/>
      <c r="AG12" s="64">
        <f t="shared" si="6"/>
        <v>0</v>
      </c>
      <c r="AH12" s="64"/>
      <c r="AI12" s="128"/>
      <c r="AJ12" s="64">
        <f t="shared" si="7"/>
        <v>0</v>
      </c>
      <c r="AK12" s="64">
        <f t="shared" si="8"/>
        <v>1</v>
      </c>
      <c r="AL12" s="64">
        <f t="shared" si="9"/>
        <v>2</v>
      </c>
      <c r="AM12" s="64">
        <f t="shared" si="10"/>
        <v>3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69" t="s">
        <v>339</v>
      </c>
      <c r="J13" s="96" t="s">
        <v>581</v>
      </c>
      <c r="K13" s="96" t="s">
        <v>343</v>
      </c>
      <c r="L13" s="104" t="s">
        <v>341</v>
      </c>
      <c r="M13" s="64"/>
      <c r="N13" s="128"/>
      <c r="O13" s="64">
        <f t="shared" si="0"/>
        <v>0</v>
      </c>
      <c r="P13" s="64"/>
      <c r="Q13" s="128"/>
      <c r="R13" s="64">
        <f t="shared" si="1"/>
        <v>0</v>
      </c>
      <c r="S13" s="64"/>
      <c r="T13" s="128"/>
      <c r="U13" s="64">
        <f t="shared" si="2"/>
        <v>0</v>
      </c>
      <c r="V13" s="64"/>
      <c r="W13" s="128"/>
      <c r="X13" s="64">
        <f t="shared" si="3"/>
        <v>0</v>
      </c>
      <c r="Y13" s="66"/>
      <c r="Z13" s="130"/>
      <c r="AA13" s="64">
        <f t="shared" si="4"/>
        <v>0</v>
      </c>
      <c r="AB13" s="66"/>
      <c r="AC13" s="130"/>
      <c r="AD13" s="64">
        <f t="shared" si="5"/>
        <v>0</v>
      </c>
      <c r="AE13" s="64"/>
      <c r="AF13" s="128"/>
      <c r="AG13" s="64">
        <f t="shared" si="6"/>
        <v>0</v>
      </c>
      <c r="AH13" s="64"/>
      <c r="AI13" s="128"/>
      <c r="AJ13" s="64">
        <f t="shared" si="7"/>
        <v>0</v>
      </c>
      <c r="AK13" s="64">
        <f t="shared" si="8"/>
        <v>0</v>
      </c>
      <c r="AL13" s="64">
        <f t="shared" si="9"/>
        <v>0</v>
      </c>
      <c r="AM13" s="64">
        <f t="shared" si="10"/>
        <v>0</v>
      </c>
    </row>
    <row r="14" spans="1:39" s="69" customFormat="1" ht="30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69" t="s">
        <v>337</v>
      </c>
      <c r="J14" s="96" t="s">
        <v>404</v>
      </c>
      <c r="K14" s="96" t="s">
        <v>777</v>
      </c>
      <c r="L14" s="104" t="s">
        <v>147</v>
      </c>
      <c r="M14" s="64"/>
      <c r="N14" s="128"/>
      <c r="O14" s="64">
        <f t="shared" si="0"/>
        <v>0</v>
      </c>
      <c r="P14" s="71">
        <v>3</v>
      </c>
      <c r="Q14" s="128"/>
      <c r="R14" s="64">
        <f t="shared" si="1"/>
        <v>3</v>
      </c>
      <c r="S14" s="64"/>
      <c r="T14" s="128"/>
      <c r="U14" s="64">
        <f t="shared" si="2"/>
        <v>0</v>
      </c>
      <c r="V14" s="64"/>
      <c r="W14" s="128"/>
      <c r="X14" s="64">
        <f t="shared" si="3"/>
        <v>0</v>
      </c>
      <c r="Y14" s="66"/>
      <c r="Z14" s="130"/>
      <c r="AA14" s="64">
        <f t="shared" si="4"/>
        <v>0</v>
      </c>
      <c r="AB14" s="66"/>
      <c r="AC14" s="130"/>
      <c r="AD14" s="64">
        <f t="shared" si="5"/>
        <v>0</v>
      </c>
      <c r="AE14" s="64"/>
      <c r="AF14" s="128"/>
      <c r="AG14" s="64">
        <f t="shared" si="6"/>
        <v>0</v>
      </c>
      <c r="AH14" s="64"/>
      <c r="AI14" s="128"/>
      <c r="AJ14" s="64">
        <f t="shared" si="7"/>
        <v>0</v>
      </c>
      <c r="AK14" s="64">
        <f t="shared" si="8"/>
        <v>3</v>
      </c>
      <c r="AL14" s="64">
        <f t="shared" si="9"/>
        <v>0</v>
      </c>
      <c r="AM14" s="64">
        <f t="shared" si="10"/>
        <v>3</v>
      </c>
    </row>
    <row r="15" spans="1:39" s="59" customFormat="1" ht="60.7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338</v>
      </c>
      <c r="J15" s="96" t="s">
        <v>404</v>
      </c>
      <c r="K15" s="96" t="s">
        <v>704</v>
      </c>
      <c r="L15" s="104" t="s">
        <v>147</v>
      </c>
      <c r="M15" s="64"/>
      <c r="N15" s="128"/>
      <c r="O15" s="64">
        <f t="shared" si="0"/>
        <v>0</v>
      </c>
      <c r="P15" s="88">
        <f>3+1</f>
        <v>4</v>
      </c>
      <c r="Q15" s="128"/>
      <c r="R15" s="64">
        <f t="shared" si="1"/>
        <v>4</v>
      </c>
      <c r="S15" s="64"/>
      <c r="T15" s="128"/>
      <c r="U15" s="64">
        <f t="shared" si="2"/>
        <v>0</v>
      </c>
      <c r="V15" s="63">
        <v>1</v>
      </c>
      <c r="W15" s="128"/>
      <c r="X15" s="64">
        <f t="shared" si="3"/>
        <v>1</v>
      </c>
      <c r="Y15" s="66"/>
      <c r="Z15" s="130"/>
      <c r="AA15" s="64">
        <f t="shared" si="4"/>
        <v>0</v>
      </c>
      <c r="AB15" s="66"/>
      <c r="AC15" s="130"/>
      <c r="AD15" s="64">
        <f t="shared" si="5"/>
        <v>0</v>
      </c>
      <c r="AE15" s="64"/>
      <c r="AF15" s="128"/>
      <c r="AG15" s="64">
        <f t="shared" si="6"/>
        <v>0</v>
      </c>
      <c r="AH15" s="64"/>
      <c r="AI15" s="128"/>
      <c r="AJ15" s="64">
        <f t="shared" si="7"/>
        <v>0</v>
      </c>
      <c r="AK15" s="64">
        <f t="shared" si="8"/>
        <v>5</v>
      </c>
      <c r="AL15" s="64">
        <f t="shared" si="9"/>
        <v>0</v>
      </c>
      <c r="AM15" s="64">
        <f t="shared" si="10"/>
        <v>5</v>
      </c>
    </row>
    <row r="16" spans="1:39" s="92" customFormat="1" ht="56.25" thickBot="1">
      <c r="A16" s="69"/>
      <c r="B16" s="69"/>
      <c r="C16" s="69"/>
      <c r="D16" s="69"/>
      <c r="E16" s="69"/>
      <c r="F16" s="69"/>
      <c r="G16" s="69"/>
      <c r="H16" s="69"/>
      <c r="J16" s="101"/>
      <c r="K16" s="76" t="s">
        <v>944</v>
      </c>
      <c r="L16" s="102"/>
      <c r="M16" s="78">
        <f>SUM(M8:M15)</f>
        <v>0</v>
      </c>
      <c r="N16" s="78">
        <f>SUM(N8:N15)</f>
        <v>5</v>
      </c>
      <c r="O16" s="78">
        <f>SUM(O8:O15)</f>
        <v>5</v>
      </c>
      <c r="P16" s="78">
        <f aca="true" t="shared" si="11" ref="P16:AM16">SUM(P8:P15)</f>
        <v>8</v>
      </c>
      <c r="Q16" s="78">
        <f t="shared" si="11"/>
        <v>0</v>
      </c>
      <c r="R16" s="78">
        <f t="shared" si="11"/>
        <v>8</v>
      </c>
      <c r="S16" s="78">
        <f t="shared" si="11"/>
        <v>2</v>
      </c>
      <c r="T16" s="78">
        <f t="shared" si="11"/>
        <v>1</v>
      </c>
      <c r="U16" s="78">
        <f t="shared" si="11"/>
        <v>3</v>
      </c>
      <c r="V16" s="78">
        <f t="shared" si="11"/>
        <v>2</v>
      </c>
      <c r="W16" s="78">
        <f t="shared" si="11"/>
        <v>0</v>
      </c>
      <c r="X16" s="78">
        <f t="shared" si="11"/>
        <v>2</v>
      </c>
      <c r="Y16" s="78">
        <f t="shared" si="11"/>
        <v>0</v>
      </c>
      <c r="Z16" s="78">
        <f t="shared" si="11"/>
        <v>0</v>
      </c>
      <c r="AA16" s="78">
        <f t="shared" si="11"/>
        <v>0</v>
      </c>
      <c r="AB16" s="78">
        <f t="shared" si="11"/>
        <v>0</v>
      </c>
      <c r="AC16" s="78">
        <f t="shared" si="11"/>
        <v>0</v>
      </c>
      <c r="AD16" s="78">
        <f t="shared" si="11"/>
        <v>0</v>
      </c>
      <c r="AE16" s="78">
        <f t="shared" si="11"/>
        <v>2</v>
      </c>
      <c r="AF16" s="78">
        <f t="shared" si="11"/>
        <v>0</v>
      </c>
      <c r="AG16" s="78">
        <f t="shared" si="11"/>
        <v>2</v>
      </c>
      <c r="AH16" s="78">
        <f t="shared" si="11"/>
        <v>1</v>
      </c>
      <c r="AI16" s="78">
        <f t="shared" si="11"/>
        <v>0</v>
      </c>
      <c r="AJ16" s="78">
        <f t="shared" si="11"/>
        <v>1</v>
      </c>
      <c r="AK16" s="78">
        <f t="shared" si="11"/>
        <v>15</v>
      </c>
      <c r="AL16" s="78">
        <f t="shared" si="11"/>
        <v>6</v>
      </c>
      <c r="AM16" s="78">
        <f t="shared" si="11"/>
        <v>21</v>
      </c>
    </row>
    <row r="18" ht="19.5" thickBot="1">
      <c r="K18" s="57" t="s">
        <v>941</v>
      </c>
    </row>
    <row r="19" spans="10:51" s="10" customFormat="1" ht="168.75" customHeight="1" thickBot="1">
      <c r="J19" s="13"/>
      <c r="K19" s="58" t="s">
        <v>966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55" t="s">
        <v>974</v>
      </c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</row>
  </sheetData>
  <sheetProtection/>
  <autoFilter ref="A7:L15"/>
  <mergeCells count="3">
    <mergeCell ref="K2:L2"/>
    <mergeCell ref="L5:L7"/>
    <mergeCell ref="O1:X1"/>
  </mergeCells>
  <printOptions horizontalCentered="1"/>
  <pageMargins left="0" right="0" top="0.63" bottom="0.31" header="0.17" footer="0.17"/>
  <pageSetup fitToHeight="1" fitToWidth="1" horizontalDpi="300" verticalDpi="300" orientation="landscape" paperSize="9" scale="66" r:id="rId3"/>
  <headerFooter alignWithMargins="0">
    <oddHeader>&amp;C&amp;"Arial,Grassetto Corsivo"&amp;24&amp;U&amp;A&amp;R
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31"/>
  <sheetViews>
    <sheetView showGridLines="0" zoomScaleSheetLayoutView="80" zoomScalePageLayoutView="0" workbookViewId="0" topLeftCell="K15">
      <selection activeCell="K20" sqref="K20"/>
    </sheetView>
  </sheetViews>
  <sheetFormatPr defaultColWidth="9.140625" defaultRowHeight="12.75"/>
  <cols>
    <col min="1" max="7" width="14.57421875" style="10" hidden="1" customWidth="1"/>
    <col min="8" max="8" width="9.7109375" style="10" hidden="1" customWidth="1"/>
    <col min="9" max="9" width="12.7109375" style="3" hidden="1" customWidth="1"/>
    <col min="10" max="10" width="7.28125" style="1" hidden="1" customWidth="1"/>
    <col min="11" max="11" width="49.00390625" style="1" customWidth="1"/>
    <col min="12" max="12" width="15.28125" style="2" customWidth="1"/>
    <col min="13" max="14" width="20.7109375" style="10" hidden="1" customWidth="1"/>
    <col min="15" max="15" width="20.7109375" style="10" customWidth="1"/>
    <col min="16" max="17" width="20.7109375" style="10" hidden="1" customWidth="1"/>
    <col min="18" max="18" width="19.57421875" style="10" customWidth="1"/>
    <col min="19" max="19" width="20.7109375" style="10" hidden="1" customWidth="1"/>
    <col min="20" max="20" width="16.140625" style="10" hidden="1" customWidth="1"/>
    <col min="21" max="21" width="20.57421875" style="10" customWidth="1"/>
    <col min="22" max="23" width="20.7109375" style="10" hidden="1" customWidth="1"/>
    <col min="24" max="24" width="27.28125" style="10" customWidth="1"/>
    <col min="25" max="26" width="20.7109375" style="10" hidden="1" customWidth="1"/>
    <col min="27" max="27" width="23.140625" style="10" customWidth="1"/>
    <col min="28" max="29" width="20.7109375" style="10" hidden="1" customWidth="1"/>
    <col min="30" max="30" width="21.421875" style="10" customWidth="1"/>
    <col min="31" max="32" width="20.7109375" style="10" hidden="1" customWidth="1"/>
    <col min="33" max="33" width="26.28125" style="10" customWidth="1"/>
    <col min="34" max="35" width="20.7109375" style="10" hidden="1" customWidth="1"/>
    <col min="36" max="36" width="20.7109375" style="10" customWidth="1"/>
    <col min="37" max="38" width="20.7109375" style="10" hidden="1" customWidth="1"/>
    <col min="39" max="39" width="20.7109375" style="10" customWidth="1"/>
    <col min="40" max="16384" width="9.140625" style="3" customWidth="1"/>
  </cols>
  <sheetData>
    <row r="1" spans="10:24" s="10" customFormat="1" ht="93" customHeight="1" thickBot="1">
      <c r="J1" s="13"/>
      <c r="K1" s="55" t="s">
        <v>967</v>
      </c>
      <c r="L1" s="14"/>
      <c r="M1" s="14"/>
      <c r="N1" s="14"/>
      <c r="O1" s="160" t="s">
        <v>953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38.25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30" customHeight="1">
      <c r="J3" s="16"/>
      <c r="K3" s="42" t="s">
        <v>256</v>
      </c>
      <c r="L3" s="50" t="s">
        <v>747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19" customFormat="1" ht="24" customHeight="1" thickBot="1">
      <c r="J4" s="18"/>
      <c r="K4" s="43" t="s">
        <v>257</v>
      </c>
      <c r="L4" s="50" t="s">
        <v>748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7" customFormat="1" ht="60.75" customHeight="1" thickBot="1">
      <c r="A5" s="21"/>
      <c r="B5" s="21"/>
      <c r="C5" s="21"/>
      <c r="D5" s="21"/>
      <c r="E5" s="21"/>
      <c r="F5" s="21"/>
      <c r="G5" s="21"/>
      <c r="H5" s="21"/>
      <c r="J5" s="20" t="s">
        <v>150</v>
      </c>
      <c r="K5" s="40" t="s">
        <v>258</v>
      </c>
      <c r="L5" s="171" t="s">
        <v>259</v>
      </c>
      <c r="M5" s="54" t="s">
        <v>317</v>
      </c>
      <c r="N5" s="54" t="s">
        <v>317</v>
      </c>
      <c r="O5" s="54" t="s">
        <v>317</v>
      </c>
      <c r="P5" s="54" t="s">
        <v>321</v>
      </c>
      <c r="Q5" s="54" t="s">
        <v>321</v>
      </c>
      <c r="R5" s="54" t="s">
        <v>321</v>
      </c>
      <c r="S5" s="54" t="s">
        <v>316</v>
      </c>
      <c r="T5" s="54" t="s">
        <v>316</v>
      </c>
      <c r="U5" s="54" t="s">
        <v>316</v>
      </c>
      <c r="V5" s="54" t="s">
        <v>318</v>
      </c>
      <c r="W5" s="54" t="s">
        <v>318</v>
      </c>
      <c r="X5" s="54" t="s">
        <v>318</v>
      </c>
      <c r="Y5" s="54" t="s">
        <v>937</v>
      </c>
      <c r="Z5" s="54" t="s">
        <v>937</v>
      </c>
      <c r="AA5" s="54" t="s">
        <v>937</v>
      </c>
      <c r="AB5" s="54" t="s">
        <v>413</v>
      </c>
      <c r="AC5" s="54" t="s">
        <v>413</v>
      </c>
      <c r="AD5" s="54" t="s">
        <v>413</v>
      </c>
      <c r="AE5" s="54" t="s">
        <v>319</v>
      </c>
      <c r="AF5" s="54" t="s">
        <v>319</v>
      </c>
      <c r="AG5" s="54" t="s">
        <v>319</v>
      </c>
      <c r="AH5" s="54" t="s">
        <v>320</v>
      </c>
      <c r="AI5" s="54" t="s">
        <v>320</v>
      </c>
      <c r="AJ5" s="54" t="s">
        <v>320</v>
      </c>
      <c r="AK5" s="54" t="s">
        <v>191</v>
      </c>
      <c r="AL5" s="54" t="s">
        <v>191</v>
      </c>
      <c r="AM5" s="54" t="s">
        <v>191</v>
      </c>
    </row>
    <row r="6" spans="1:39" s="8" customFormat="1" ht="30.75" customHeight="1" thickBot="1">
      <c r="A6" s="23"/>
      <c r="B6" s="23"/>
      <c r="C6" s="23"/>
      <c r="D6" s="23"/>
      <c r="E6" s="23"/>
      <c r="F6" s="23"/>
      <c r="G6" s="23"/>
      <c r="H6" s="23"/>
      <c r="J6" s="22"/>
      <c r="K6" s="41"/>
      <c r="L6" s="172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72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214</v>
      </c>
      <c r="J8" s="94" t="s">
        <v>219</v>
      </c>
      <c r="K8" s="94" t="s">
        <v>748</v>
      </c>
      <c r="L8" s="104" t="s">
        <v>139</v>
      </c>
      <c r="M8" s="64"/>
      <c r="N8" s="128"/>
      <c r="O8" s="64">
        <f>SUM(M8:N8)</f>
        <v>0</v>
      </c>
      <c r="P8" s="63">
        <v>1</v>
      </c>
      <c r="Q8" s="128"/>
      <c r="R8" s="64">
        <f>SUM(P8:Q8)</f>
        <v>1</v>
      </c>
      <c r="S8" s="64"/>
      <c r="T8" s="128"/>
      <c r="U8" s="64">
        <f>SUM(S8:T8)</f>
        <v>0</v>
      </c>
      <c r="V8" s="63">
        <v>1</v>
      </c>
      <c r="W8" s="128"/>
      <c r="X8" s="64">
        <f>SUM(V8:W8)</f>
        <v>1</v>
      </c>
      <c r="Y8" s="66"/>
      <c r="Z8" s="130"/>
      <c r="AA8" s="64">
        <f>SUM(Y8:Z8)</f>
        <v>0</v>
      </c>
      <c r="AB8" s="120"/>
      <c r="AC8" s="145"/>
      <c r="AD8" s="64">
        <f>SUM(AB8:AC8)</f>
        <v>0</v>
      </c>
      <c r="AE8" s="71"/>
      <c r="AF8" s="128"/>
      <c r="AG8" s="64">
        <f>SUM(AE8:AF8)</f>
        <v>0</v>
      </c>
      <c r="AH8" s="64"/>
      <c r="AI8" s="128"/>
      <c r="AJ8" s="64">
        <f>SUM(AH8:AI8)</f>
        <v>0</v>
      </c>
      <c r="AK8" s="64">
        <f>M8+P8+S8+V8+Y8+AB8+AE8+AH8</f>
        <v>2</v>
      </c>
      <c r="AL8" s="64">
        <f>N8+Q8+T8+W8+Z8+AC8+AF8+AI8</f>
        <v>0</v>
      </c>
      <c r="AM8" s="64">
        <f>SUM(AK8:AL8)</f>
        <v>2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572</v>
      </c>
      <c r="J9" s="96" t="s">
        <v>236</v>
      </c>
      <c r="K9" s="96" t="s">
        <v>846</v>
      </c>
      <c r="L9" s="62" t="s">
        <v>767</v>
      </c>
      <c r="M9" s="63">
        <v>1</v>
      </c>
      <c r="N9" s="128"/>
      <c r="O9" s="64">
        <f aca="true" t="shared" si="0" ref="O9:O27">SUM(M9:N9)</f>
        <v>1</v>
      </c>
      <c r="P9" s="64"/>
      <c r="Q9" s="128"/>
      <c r="R9" s="64">
        <f aca="true" t="shared" si="1" ref="R9:R27">SUM(P9:Q9)</f>
        <v>0</v>
      </c>
      <c r="S9" s="64"/>
      <c r="T9" s="128"/>
      <c r="U9" s="64">
        <f aca="true" t="shared" si="2" ref="U9:U27">SUM(S9:T9)</f>
        <v>0</v>
      </c>
      <c r="V9" s="64"/>
      <c r="W9" s="128"/>
      <c r="X9" s="64">
        <f aca="true" t="shared" si="3" ref="X9:X27">SUM(V9:W9)</f>
        <v>0</v>
      </c>
      <c r="Y9" s="66"/>
      <c r="Z9" s="130"/>
      <c r="AA9" s="64">
        <f aca="true" t="shared" si="4" ref="AA9:AA27">SUM(Y9:Z9)</f>
        <v>0</v>
      </c>
      <c r="AB9" s="66"/>
      <c r="AC9" s="130"/>
      <c r="AD9" s="64">
        <f aca="true" t="shared" si="5" ref="AD9:AD27">SUM(AB9:AC9)</f>
        <v>0</v>
      </c>
      <c r="AE9" s="64"/>
      <c r="AF9" s="128"/>
      <c r="AG9" s="64">
        <f aca="true" t="shared" si="6" ref="AG9:AG27">SUM(AE9:AF9)</f>
        <v>0</v>
      </c>
      <c r="AH9" s="64"/>
      <c r="AI9" s="128"/>
      <c r="AJ9" s="64">
        <f aca="true" t="shared" si="7" ref="AJ9:AJ27">SUM(AH9:AI9)</f>
        <v>0</v>
      </c>
      <c r="AK9" s="64">
        <f aca="true" t="shared" si="8" ref="AK9:AK27">M9+P9+S9+V9+Y9+AB9+AE9+AH9</f>
        <v>1</v>
      </c>
      <c r="AL9" s="64">
        <f aca="true" t="shared" si="9" ref="AL9:AL27">N9+Q9+T9+W9+Z9+AC9+AF9+AI9</f>
        <v>0</v>
      </c>
      <c r="AM9" s="64">
        <f aca="true" t="shared" si="10" ref="AM9:AM27">SUM(AK9:AL9)</f>
        <v>1</v>
      </c>
    </row>
    <row r="10" spans="1:39" s="69" customFormat="1" ht="45.7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69" t="s">
        <v>574</v>
      </c>
      <c r="J10" s="61" t="s">
        <v>234</v>
      </c>
      <c r="K10" s="72" t="s">
        <v>848</v>
      </c>
      <c r="L10" s="104" t="s">
        <v>767</v>
      </c>
      <c r="M10" s="119">
        <v>2</v>
      </c>
      <c r="N10" s="128"/>
      <c r="O10" s="64">
        <f t="shared" si="0"/>
        <v>2</v>
      </c>
      <c r="P10" s="64"/>
      <c r="Q10" s="128"/>
      <c r="R10" s="64">
        <f t="shared" si="1"/>
        <v>0</v>
      </c>
      <c r="S10" s="64"/>
      <c r="T10" s="128"/>
      <c r="U10" s="64">
        <f t="shared" si="2"/>
        <v>0</v>
      </c>
      <c r="V10" s="64"/>
      <c r="W10" s="128"/>
      <c r="X10" s="64">
        <f t="shared" si="3"/>
        <v>0</v>
      </c>
      <c r="Y10" s="66"/>
      <c r="Z10" s="130"/>
      <c r="AA10" s="64">
        <f t="shared" si="4"/>
        <v>0</v>
      </c>
      <c r="AB10" s="66"/>
      <c r="AC10" s="130"/>
      <c r="AD10" s="64">
        <f t="shared" si="5"/>
        <v>0</v>
      </c>
      <c r="AE10" s="64"/>
      <c r="AF10" s="128"/>
      <c r="AG10" s="64">
        <f t="shared" si="6"/>
        <v>0</v>
      </c>
      <c r="AH10" s="64"/>
      <c r="AI10" s="128"/>
      <c r="AJ10" s="64">
        <f t="shared" si="7"/>
        <v>0</v>
      </c>
      <c r="AK10" s="64">
        <f t="shared" si="8"/>
        <v>2</v>
      </c>
      <c r="AL10" s="64">
        <f t="shared" si="9"/>
        <v>0</v>
      </c>
      <c r="AM10" s="64">
        <f t="shared" si="10"/>
        <v>2</v>
      </c>
    </row>
    <row r="11" spans="1:39" s="69" customFormat="1" ht="30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69" t="s">
        <v>573</v>
      </c>
      <c r="J11" s="61" t="s">
        <v>235</v>
      </c>
      <c r="K11" s="72" t="s">
        <v>847</v>
      </c>
      <c r="L11" s="104" t="s">
        <v>3</v>
      </c>
      <c r="M11" s="64"/>
      <c r="N11" s="128">
        <v>1</v>
      </c>
      <c r="O11" s="64">
        <f t="shared" si="0"/>
        <v>1</v>
      </c>
      <c r="P11" s="64"/>
      <c r="Q11" s="128"/>
      <c r="R11" s="64">
        <f t="shared" si="1"/>
        <v>0</v>
      </c>
      <c r="S11" s="64"/>
      <c r="T11" s="128"/>
      <c r="U11" s="64">
        <f t="shared" si="2"/>
        <v>0</v>
      </c>
      <c r="V11" s="64"/>
      <c r="W11" s="128"/>
      <c r="X11" s="64">
        <f t="shared" si="3"/>
        <v>0</v>
      </c>
      <c r="Y11" s="66"/>
      <c r="Z11" s="130"/>
      <c r="AA11" s="64">
        <f t="shared" si="4"/>
        <v>0</v>
      </c>
      <c r="AB11" s="66"/>
      <c r="AC11" s="130"/>
      <c r="AD11" s="64">
        <f t="shared" si="5"/>
        <v>0</v>
      </c>
      <c r="AE11" s="64"/>
      <c r="AF11" s="128"/>
      <c r="AG11" s="64">
        <f t="shared" si="6"/>
        <v>0</v>
      </c>
      <c r="AH11" s="64"/>
      <c r="AI11" s="128"/>
      <c r="AJ11" s="64">
        <f t="shared" si="7"/>
        <v>0</v>
      </c>
      <c r="AK11" s="64">
        <f t="shared" si="8"/>
        <v>0</v>
      </c>
      <c r="AL11" s="64">
        <f t="shared" si="9"/>
        <v>1</v>
      </c>
      <c r="AM11" s="64">
        <f t="shared" si="10"/>
        <v>1</v>
      </c>
    </row>
    <row r="12" spans="1:39" s="69" customFormat="1" ht="30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69" t="s">
        <v>575</v>
      </c>
      <c r="J12" s="61" t="s">
        <v>233</v>
      </c>
      <c r="K12" s="61" t="s">
        <v>849</v>
      </c>
      <c r="L12" s="62" t="s">
        <v>767</v>
      </c>
      <c r="M12" s="119">
        <v>1</v>
      </c>
      <c r="N12" s="128"/>
      <c r="O12" s="64">
        <f t="shared" si="0"/>
        <v>1</v>
      </c>
      <c r="P12" s="64"/>
      <c r="Q12" s="128"/>
      <c r="R12" s="64">
        <f t="shared" si="1"/>
        <v>0</v>
      </c>
      <c r="S12" s="71">
        <v>1</v>
      </c>
      <c r="T12" s="128"/>
      <c r="U12" s="64">
        <f t="shared" si="2"/>
        <v>1</v>
      </c>
      <c r="V12" s="71">
        <v>1</v>
      </c>
      <c r="W12" s="128"/>
      <c r="X12" s="64">
        <f t="shared" si="3"/>
        <v>1</v>
      </c>
      <c r="Y12" s="66"/>
      <c r="Z12" s="130"/>
      <c r="AA12" s="64">
        <f t="shared" si="4"/>
        <v>0</v>
      </c>
      <c r="AB12" s="66"/>
      <c r="AC12" s="130"/>
      <c r="AD12" s="64">
        <f t="shared" si="5"/>
        <v>0</v>
      </c>
      <c r="AE12" s="64"/>
      <c r="AF12" s="128"/>
      <c r="AG12" s="64">
        <f t="shared" si="6"/>
        <v>0</v>
      </c>
      <c r="AH12" s="64"/>
      <c r="AI12" s="128"/>
      <c r="AJ12" s="64">
        <f t="shared" si="7"/>
        <v>0</v>
      </c>
      <c r="AK12" s="64">
        <f t="shared" si="8"/>
        <v>3</v>
      </c>
      <c r="AL12" s="64">
        <f t="shared" si="9"/>
        <v>0</v>
      </c>
      <c r="AM12" s="64">
        <f t="shared" si="10"/>
        <v>3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69" t="s">
        <v>576</v>
      </c>
      <c r="J13" s="72" t="s">
        <v>231</v>
      </c>
      <c r="K13" s="72" t="s">
        <v>850</v>
      </c>
      <c r="L13" s="104" t="s">
        <v>767</v>
      </c>
      <c r="M13" s="64"/>
      <c r="N13" s="128"/>
      <c r="O13" s="64">
        <f t="shared" si="0"/>
        <v>0</v>
      </c>
      <c r="P13" s="64"/>
      <c r="Q13" s="128"/>
      <c r="R13" s="64">
        <f t="shared" si="1"/>
        <v>0</v>
      </c>
      <c r="S13" s="71">
        <v>1</v>
      </c>
      <c r="T13" s="128"/>
      <c r="U13" s="64">
        <f t="shared" si="2"/>
        <v>1</v>
      </c>
      <c r="V13" s="64"/>
      <c r="W13" s="128"/>
      <c r="X13" s="64">
        <f t="shared" si="3"/>
        <v>0</v>
      </c>
      <c r="Y13" s="66"/>
      <c r="Z13" s="130"/>
      <c r="AA13" s="64">
        <f t="shared" si="4"/>
        <v>0</v>
      </c>
      <c r="AB13" s="100">
        <v>1</v>
      </c>
      <c r="AC13" s="130"/>
      <c r="AD13" s="64">
        <f t="shared" si="5"/>
        <v>1</v>
      </c>
      <c r="AE13" s="63"/>
      <c r="AF13" s="128"/>
      <c r="AG13" s="64">
        <f t="shared" si="6"/>
        <v>0</v>
      </c>
      <c r="AH13" s="64"/>
      <c r="AI13" s="128"/>
      <c r="AJ13" s="64">
        <f t="shared" si="7"/>
        <v>0</v>
      </c>
      <c r="AK13" s="64">
        <f t="shared" si="8"/>
        <v>2</v>
      </c>
      <c r="AL13" s="64">
        <f t="shared" si="9"/>
        <v>0</v>
      </c>
      <c r="AM13" s="64">
        <f t="shared" si="10"/>
        <v>2</v>
      </c>
    </row>
    <row r="14" spans="1:39" s="69" customFormat="1" ht="30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69" t="s">
        <v>577</v>
      </c>
      <c r="J14" s="72" t="s">
        <v>230</v>
      </c>
      <c r="K14" s="72" t="s">
        <v>851</v>
      </c>
      <c r="L14" s="104" t="s">
        <v>3</v>
      </c>
      <c r="M14" s="64"/>
      <c r="N14" s="128"/>
      <c r="O14" s="64">
        <f t="shared" si="0"/>
        <v>0</v>
      </c>
      <c r="P14" s="64"/>
      <c r="Q14" s="128"/>
      <c r="R14" s="64">
        <f t="shared" si="1"/>
        <v>0</v>
      </c>
      <c r="S14" s="64"/>
      <c r="T14" s="128"/>
      <c r="U14" s="64">
        <f t="shared" si="2"/>
        <v>0</v>
      </c>
      <c r="V14" s="64"/>
      <c r="W14" s="128"/>
      <c r="X14" s="64">
        <f t="shared" si="3"/>
        <v>0</v>
      </c>
      <c r="Y14" s="66"/>
      <c r="Z14" s="130"/>
      <c r="AA14" s="64">
        <f t="shared" si="4"/>
        <v>0</v>
      </c>
      <c r="AB14" s="66"/>
      <c r="AC14" s="130"/>
      <c r="AD14" s="64">
        <f t="shared" si="5"/>
        <v>0</v>
      </c>
      <c r="AE14" s="64"/>
      <c r="AF14" s="128"/>
      <c r="AG14" s="64">
        <f t="shared" si="6"/>
        <v>0</v>
      </c>
      <c r="AH14" s="64"/>
      <c r="AI14" s="128"/>
      <c r="AJ14" s="64">
        <f t="shared" si="7"/>
        <v>0</v>
      </c>
      <c r="AK14" s="64">
        <f t="shared" si="8"/>
        <v>0</v>
      </c>
      <c r="AL14" s="64">
        <f t="shared" si="9"/>
        <v>0</v>
      </c>
      <c r="AM14" s="64">
        <f t="shared" si="10"/>
        <v>0</v>
      </c>
    </row>
    <row r="15" spans="1:39" s="69" customFormat="1" ht="55.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69" t="s">
        <v>578</v>
      </c>
      <c r="J15" s="94" t="s">
        <v>405</v>
      </c>
      <c r="K15" s="72" t="s">
        <v>852</v>
      </c>
      <c r="L15" s="104" t="s">
        <v>767</v>
      </c>
      <c r="M15" s="64"/>
      <c r="N15" s="128">
        <v>1</v>
      </c>
      <c r="O15" s="64">
        <f t="shared" si="0"/>
        <v>1</v>
      </c>
      <c r="P15" s="64"/>
      <c r="Q15" s="128"/>
      <c r="R15" s="64">
        <f t="shared" si="1"/>
        <v>0</v>
      </c>
      <c r="S15" s="71">
        <v>2</v>
      </c>
      <c r="T15" s="128"/>
      <c r="U15" s="64">
        <f t="shared" si="2"/>
        <v>2</v>
      </c>
      <c r="V15" s="64"/>
      <c r="W15" s="128"/>
      <c r="X15" s="64">
        <f t="shared" si="3"/>
        <v>0</v>
      </c>
      <c r="Y15" s="66"/>
      <c r="Z15" s="130"/>
      <c r="AA15" s="64">
        <f t="shared" si="4"/>
        <v>0</v>
      </c>
      <c r="AB15" s="66"/>
      <c r="AC15" s="130"/>
      <c r="AD15" s="64">
        <f t="shared" si="5"/>
        <v>0</v>
      </c>
      <c r="AE15" s="63"/>
      <c r="AF15" s="128"/>
      <c r="AG15" s="64">
        <f t="shared" si="6"/>
        <v>0</v>
      </c>
      <c r="AH15" s="64"/>
      <c r="AI15" s="128"/>
      <c r="AJ15" s="64">
        <f t="shared" si="7"/>
        <v>0</v>
      </c>
      <c r="AK15" s="64">
        <f t="shared" si="8"/>
        <v>2</v>
      </c>
      <c r="AL15" s="64">
        <f t="shared" si="9"/>
        <v>1</v>
      </c>
      <c r="AM15" s="64">
        <f t="shared" si="10"/>
        <v>3</v>
      </c>
    </row>
    <row r="16" spans="1:39" s="69" customFormat="1" ht="55.5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69" t="s">
        <v>6</v>
      </c>
      <c r="J16" s="72" t="s">
        <v>223</v>
      </c>
      <c r="K16" s="72" t="s">
        <v>853</v>
      </c>
      <c r="L16" s="104" t="s">
        <v>325</v>
      </c>
      <c r="M16" s="64"/>
      <c r="N16" s="128"/>
      <c r="O16" s="64">
        <f t="shared" si="0"/>
        <v>0</v>
      </c>
      <c r="P16" s="64"/>
      <c r="Q16" s="128"/>
      <c r="R16" s="64">
        <f t="shared" si="1"/>
        <v>0</v>
      </c>
      <c r="S16" s="64"/>
      <c r="T16" s="128"/>
      <c r="U16" s="64">
        <f t="shared" si="2"/>
        <v>0</v>
      </c>
      <c r="V16" s="64"/>
      <c r="W16" s="128"/>
      <c r="X16" s="64">
        <f t="shared" si="3"/>
        <v>0</v>
      </c>
      <c r="Y16" s="66"/>
      <c r="Z16" s="130"/>
      <c r="AA16" s="64">
        <f t="shared" si="4"/>
        <v>0</v>
      </c>
      <c r="AB16" s="66"/>
      <c r="AC16" s="130"/>
      <c r="AD16" s="64">
        <f t="shared" si="5"/>
        <v>0</v>
      </c>
      <c r="AE16" s="64"/>
      <c r="AF16" s="128"/>
      <c r="AG16" s="64">
        <f t="shared" si="6"/>
        <v>0</v>
      </c>
      <c r="AH16" s="64"/>
      <c r="AI16" s="128"/>
      <c r="AJ16" s="64">
        <f t="shared" si="7"/>
        <v>0</v>
      </c>
      <c r="AK16" s="64">
        <f t="shared" si="8"/>
        <v>0</v>
      </c>
      <c r="AL16" s="64">
        <f t="shared" si="9"/>
        <v>0</v>
      </c>
      <c r="AM16" s="64">
        <f t="shared" si="10"/>
        <v>0</v>
      </c>
    </row>
    <row r="17" spans="1:39" s="89" customFormat="1" ht="33.75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69" t="s">
        <v>7</v>
      </c>
      <c r="J17" s="72" t="s">
        <v>221</v>
      </c>
      <c r="K17" s="72" t="s">
        <v>854</v>
      </c>
      <c r="L17" s="121" t="s">
        <v>767</v>
      </c>
      <c r="M17" s="119">
        <v>1</v>
      </c>
      <c r="N17" s="128"/>
      <c r="O17" s="64">
        <f t="shared" si="0"/>
        <v>1</v>
      </c>
      <c r="P17" s="64"/>
      <c r="Q17" s="128"/>
      <c r="R17" s="64">
        <f t="shared" si="1"/>
        <v>0</v>
      </c>
      <c r="S17" s="71">
        <f>2</f>
        <v>2</v>
      </c>
      <c r="T17" s="128"/>
      <c r="U17" s="64">
        <f t="shared" si="2"/>
        <v>2</v>
      </c>
      <c r="V17" s="64"/>
      <c r="W17" s="128"/>
      <c r="X17" s="64">
        <f t="shared" si="3"/>
        <v>0</v>
      </c>
      <c r="Y17" s="66"/>
      <c r="Z17" s="130"/>
      <c r="AA17" s="64">
        <f t="shared" si="4"/>
        <v>0</v>
      </c>
      <c r="AB17" s="66"/>
      <c r="AC17" s="130"/>
      <c r="AD17" s="64">
        <f t="shared" si="5"/>
        <v>0</v>
      </c>
      <c r="AE17" s="71">
        <v>3</v>
      </c>
      <c r="AF17" s="128"/>
      <c r="AG17" s="64">
        <f t="shared" si="6"/>
        <v>3</v>
      </c>
      <c r="AH17" s="64"/>
      <c r="AI17" s="128"/>
      <c r="AJ17" s="64">
        <f t="shared" si="7"/>
        <v>0</v>
      </c>
      <c r="AK17" s="64">
        <f t="shared" si="8"/>
        <v>6</v>
      </c>
      <c r="AL17" s="64">
        <f t="shared" si="9"/>
        <v>0</v>
      </c>
      <c r="AM17" s="64">
        <f t="shared" si="10"/>
        <v>6</v>
      </c>
    </row>
    <row r="18" spans="1:39" s="69" customFormat="1" ht="27.75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69" t="s">
        <v>8</v>
      </c>
      <c r="J18" s="72" t="s">
        <v>222</v>
      </c>
      <c r="K18" s="72" t="s">
        <v>855</v>
      </c>
      <c r="L18" s="104" t="s">
        <v>3</v>
      </c>
      <c r="M18" s="119">
        <v>1</v>
      </c>
      <c r="N18" s="128"/>
      <c r="O18" s="64">
        <f t="shared" si="0"/>
        <v>1</v>
      </c>
      <c r="P18" s="64"/>
      <c r="Q18" s="128"/>
      <c r="R18" s="64">
        <f t="shared" si="1"/>
        <v>0</v>
      </c>
      <c r="S18" s="71">
        <v>2</v>
      </c>
      <c r="T18" s="128"/>
      <c r="U18" s="64">
        <f t="shared" si="2"/>
        <v>2</v>
      </c>
      <c r="V18" s="64"/>
      <c r="W18" s="128"/>
      <c r="X18" s="64">
        <f t="shared" si="3"/>
        <v>0</v>
      </c>
      <c r="Y18" s="66"/>
      <c r="Z18" s="130"/>
      <c r="AA18" s="64">
        <f t="shared" si="4"/>
        <v>0</v>
      </c>
      <c r="AB18" s="66"/>
      <c r="AC18" s="130"/>
      <c r="AD18" s="64">
        <f t="shared" si="5"/>
        <v>0</v>
      </c>
      <c r="AE18" s="71">
        <v>1</v>
      </c>
      <c r="AF18" s="128"/>
      <c r="AG18" s="64">
        <f t="shared" si="6"/>
        <v>1</v>
      </c>
      <c r="AH18" s="64"/>
      <c r="AI18" s="128"/>
      <c r="AJ18" s="64">
        <f t="shared" si="7"/>
        <v>0</v>
      </c>
      <c r="AK18" s="64">
        <f t="shared" si="8"/>
        <v>4</v>
      </c>
      <c r="AL18" s="64">
        <f t="shared" si="9"/>
        <v>0</v>
      </c>
      <c r="AM18" s="64">
        <f t="shared" si="10"/>
        <v>4</v>
      </c>
    </row>
    <row r="19" spans="1:39" s="89" customFormat="1" ht="52.5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122" t="s">
        <v>583</v>
      </c>
      <c r="J19" s="72" t="s">
        <v>224</v>
      </c>
      <c r="K19" s="73" t="s">
        <v>807</v>
      </c>
      <c r="L19" s="123" t="s">
        <v>767</v>
      </c>
      <c r="M19" s="64"/>
      <c r="N19" s="128"/>
      <c r="O19" s="64">
        <f t="shared" si="0"/>
        <v>0</v>
      </c>
      <c r="P19" s="64"/>
      <c r="Q19" s="128"/>
      <c r="R19" s="64">
        <f t="shared" si="1"/>
        <v>0</v>
      </c>
      <c r="S19" s="64"/>
      <c r="T19" s="128"/>
      <c r="U19" s="64">
        <f t="shared" si="2"/>
        <v>0</v>
      </c>
      <c r="V19" s="64"/>
      <c r="W19" s="128"/>
      <c r="X19" s="64">
        <f t="shared" si="3"/>
        <v>0</v>
      </c>
      <c r="Y19" s="66"/>
      <c r="Z19" s="130"/>
      <c r="AA19" s="64">
        <f t="shared" si="4"/>
        <v>0</v>
      </c>
      <c r="AB19" s="66"/>
      <c r="AC19" s="130"/>
      <c r="AD19" s="64">
        <f t="shared" si="5"/>
        <v>0</v>
      </c>
      <c r="AE19" s="64"/>
      <c r="AF19" s="128"/>
      <c r="AG19" s="64">
        <f t="shared" si="6"/>
        <v>0</v>
      </c>
      <c r="AH19" s="64"/>
      <c r="AI19" s="128"/>
      <c r="AJ19" s="64">
        <f t="shared" si="7"/>
        <v>0</v>
      </c>
      <c r="AK19" s="64">
        <f t="shared" si="8"/>
        <v>0</v>
      </c>
      <c r="AL19" s="64">
        <f t="shared" si="9"/>
        <v>0</v>
      </c>
      <c r="AM19" s="64">
        <f t="shared" si="10"/>
        <v>0</v>
      </c>
    </row>
    <row r="20" spans="1:39" s="69" customFormat="1" ht="51.75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122" t="s">
        <v>804</v>
      </c>
      <c r="J20" s="72" t="s">
        <v>225</v>
      </c>
      <c r="K20" s="73" t="s">
        <v>856</v>
      </c>
      <c r="L20" s="124" t="s">
        <v>767</v>
      </c>
      <c r="M20" s="119">
        <v>2</v>
      </c>
      <c r="N20" s="128"/>
      <c r="O20" s="64">
        <f t="shared" si="0"/>
        <v>2</v>
      </c>
      <c r="P20" s="64"/>
      <c r="Q20" s="128"/>
      <c r="R20" s="64">
        <f t="shared" si="1"/>
        <v>0</v>
      </c>
      <c r="S20" s="71"/>
      <c r="T20" s="128">
        <v>1</v>
      </c>
      <c r="U20" s="64">
        <f t="shared" si="2"/>
        <v>1</v>
      </c>
      <c r="V20" s="64"/>
      <c r="W20" s="128"/>
      <c r="X20" s="64">
        <f t="shared" si="3"/>
        <v>0</v>
      </c>
      <c r="Y20" s="66"/>
      <c r="Z20" s="130"/>
      <c r="AA20" s="64">
        <f t="shared" si="4"/>
        <v>0</v>
      </c>
      <c r="AB20" s="66"/>
      <c r="AC20" s="130"/>
      <c r="AD20" s="64">
        <f t="shared" si="5"/>
        <v>0</v>
      </c>
      <c r="AE20" s="63"/>
      <c r="AF20" s="128"/>
      <c r="AG20" s="64">
        <f t="shared" si="6"/>
        <v>0</v>
      </c>
      <c r="AH20" s="64"/>
      <c r="AI20" s="128"/>
      <c r="AJ20" s="64">
        <f t="shared" si="7"/>
        <v>0</v>
      </c>
      <c r="AK20" s="64">
        <f t="shared" si="8"/>
        <v>2</v>
      </c>
      <c r="AL20" s="64">
        <f t="shared" si="9"/>
        <v>1</v>
      </c>
      <c r="AM20" s="64">
        <f t="shared" si="10"/>
        <v>3</v>
      </c>
    </row>
    <row r="21" spans="1:39" s="69" customFormat="1" ht="30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69" t="s">
        <v>9</v>
      </c>
      <c r="J21" s="72" t="s">
        <v>227</v>
      </c>
      <c r="K21" s="72" t="s">
        <v>857</v>
      </c>
      <c r="L21" s="104" t="s">
        <v>767</v>
      </c>
      <c r="M21" s="64"/>
      <c r="N21" s="128"/>
      <c r="O21" s="64">
        <f t="shared" si="0"/>
        <v>0</v>
      </c>
      <c r="P21" s="64"/>
      <c r="Q21" s="128"/>
      <c r="R21" s="64">
        <f t="shared" si="1"/>
        <v>0</v>
      </c>
      <c r="S21" s="64"/>
      <c r="T21" s="128"/>
      <c r="U21" s="64">
        <f t="shared" si="2"/>
        <v>0</v>
      </c>
      <c r="V21" s="64"/>
      <c r="W21" s="128"/>
      <c r="X21" s="64">
        <f t="shared" si="3"/>
        <v>0</v>
      </c>
      <c r="Y21" s="66"/>
      <c r="Z21" s="130"/>
      <c r="AA21" s="64">
        <f t="shared" si="4"/>
        <v>0</v>
      </c>
      <c r="AB21" s="66"/>
      <c r="AC21" s="130"/>
      <c r="AD21" s="64">
        <f t="shared" si="5"/>
        <v>0</v>
      </c>
      <c r="AE21" s="88"/>
      <c r="AF21" s="128"/>
      <c r="AG21" s="64">
        <f t="shared" si="6"/>
        <v>0</v>
      </c>
      <c r="AH21" s="64"/>
      <c r="AI21" s="128"/>
      <c r="AJ21" s="64">
        <f t="shared" si="7"/>
        <v>0</v>
      </c>
      <c r="AK21" s="64">
        <f t="shared" si="8"/>
        <v>0</v>
      </c>
      <c r="AL21" s="64">
        <f t="shared" si="9"/>
        <v>0</v>
      </c>
      <c r="AM21" s="64">
        <f t="shared" si="10"/>
        <v>0</v>
      </c>
    </row>
    <row r="22" spans="1:39" s="69" customFormat="1" ht="30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69" t="s">
        <v>10</v>
      </c>
      <c r="J22" s="72" t="s">
        <v>228</v>
      </c>
      <c r="K22" s="72" t="s">
        <v>858</v>
      </c>
      <c r="L22" s="104" t="s">
        <v>767</v>
      </c>
      <c r="M22" s="63">
        <v>1</v>
      </c>
      <c r="N22" s="128"/>
      <c r="O22" s="64">
        <f t="shared" si="0"/>
        <v>1</v>
      </c>
      <c r="P22" s="64"/>
      <c r="Q22" s="128"/>
      <c r="R22" s="64">
        <f t="shared" si="1"/>
        <v>0</v>
      </c>
      <c r="S22" s="64"/>
      <c r="T22" s="128"/>
      <c r="U22" s="64">
        <f t="shared" si="2"/>
        <v>0</v>
      </c>
      <c r="V22" s="63"/>
      <c r="W22" s="128"/>
      <c r="X22" s="64">
        <f t="shared" si="3"/>
        <v>0</v>
      </c>
      <c r="Y22" s="66"/>
      <c r="Z22" s="130"/>
      <c r="AA22" s="64">
        <f t="shared" si="4"/>
        <v>0</v>
      </c>
      <c r="AB22" s="66"/>
      <c r="AC22" s="130"/>
      <c r="AD22" s="64">
        <f t="shared" si="5"/>
        <v>0</v>
      </c>
      <c r="AE22" s="64"/>
      <c r="AF22" s="128"/>
      <c r="AG22" s="64">
        <f t="shared" si="6"/>
        <v>0</v>
      </c>
      <c r="AH22" s="64"/>
      <c r="AI22" s="128"/>
      <c r="AJ22" s="64">
        <f t="shared" si="7"/>
        <v>0</v>
      </c>
      <c r="AK22" s="64">
        <f t="shared" si="8"/>
        <v>1</v>
      </c>
      <c r="AL22" s="64">
        <f t="shared" si="9"/>
        <v>0</v>
      </c>
      <c r="AM22" s="64">
        <f t="shared" si="10"/>
        <v>1</v>
      </c>
    </row>
    <row r="23" spans="1:39" s="69" customFormat="1" ht="3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69" t="s">
        <v>213</v>
      </c>
      <c r="J23" s="72" t="s">
        <v>233</v>
      </c>
      <c r="K23" s="72" t="s">
        <v>849</v>
      </c>
      <c r="L23" s="104" t="s">
        <v>147</v>
      </c>
      <c r="M23" s="64"/>
      <c r="N23" s="128"/>
      <c r="O23" s="64">
        <f t="shared" si="0"/>
        <v>0</v>
      </c>
      <c r="P23" s="88">
        <f>1+1</f>
        <v>2</v>
      </c>
      <c r="Q23" s="128"/>
      <c r="R23" s="64">
        <f t="shared" si="1"/>
        <v>2</v>
      </c>
      <c r="S23" s="64"/>
      <c r="T23" s="128"/>
      <c r="U23" s="64">
        <f t="shared" si="2"/>
        <v>0</v>
      </c>
      <c r="V23" s="64"/>
      <c r="W23" s="128"/>
      <c r="X23" s="64">
        <f t="shared" si="3"/>
        <v>0</v>
      </c>
      <c r="Y23" s="66"/>
      <c r="Z23" s="130"/>
      <c r="AA23" s="64">
        <f t="shared" si="4"/>
        <v>0</v>
      </c>
      <c r="AB23" s="66"/>
      <c r="AC23" s="130"/>
      <c r="AD23" s="64">
        <f t="shared" si="5"/>
        <v>0</v>
      </c>
      <c r="AE23" s="64"/>
      <c r="AF23" s="128"/>
      <c r="AG23" s="64">
        <f t="shared" si="6"/>
        <v>0</v>
      </c>
      <c r="AH23" s="64"/>
      <c r="AI23" s="128"/>
      <c r="AJ23" s="64">
        <f t="shared" si="7"/>
        <v>0</v>
      </c>
      <c r="AK23" s="64">
        <f t="shared" si="8"/>
        <v>2</v>
      </c>
      <c r="AL23" s="64">
        <f t="shared" si="9"/>
        <v>0</v>
      </c>
      <c r="AM23" s="64">
        <f t="shared" si="10"/>
        <v>2</v>
      </c>
    </row>
    <row r="24" spans="1:39" s="69" customFormat="1" ht="30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69" t="s">
        <v>215</v>
      </c>
      <c r="J24" s="72" t="s">
        <v>226</v>
      </c>
      <c r="K24" s="72" t="s">
        <v>220</v>
      </c>
      <c r="L24" s="104" t="s">
        <v>147</v>
      </c>
      <c r="M24" s="64"/>
      <c r="N24" s="128"/>
      <c r="O24" s="64">
        <f t="shared" si="0"/>
        <v>0</v>
      </c>
      <c r="P24" s="88">
        <f>7+1</f>
        <v>8</v>
      </c>
      <c r="Q24" s="128"/>
      <c r="R24" s="64">
        <f t="shared" si="1"/>
        <v>8</v>
      </c>
      <c r="S24" s="64"/>
      <c r="T24" s="128"/>
      <c r="U24" s="64">
        <f t="shared" si="2"/>
        <v>0</v>
      </c>
      <c r="V24" s="64"/>
      <c r="W24" s="128"/>
      <c r="X24" s="64">
        <f t="shared" si="3"/>
        <v>0</v>
      </c>
      <c r="Y24" s="66"/>
      <c r="Z24" s="130"/>
      <c r="AA24" s="64">
        <f t="shared" si="4"/>
        <v>0</v>
      </c>
      <c r="AB24" s="66"/>
      <c r="AC24" s="130"/>
      <c r="AD24" s="64">
        <f t="shared" si="5"/>
        <v>0</v>
      </c>
      <c r="AE24" s="64"/>
      <c r="AF24" s="128"/>
      <c r="AG24" s="64">
        <f t="shared" si="6"/>
        <v>0</v>
      </c>
      <c r="AH24" s="64"/>
      <c r="AI24" s="128"/>
      <c r="AJ24" s="64">
        <f t="shared" si="7"/>
        <v>0</v>
      </c>
      <c r="AK24" s="64">
        <f t="shared" si="8"/>
        <v>8</v>
      </c>
      <c r="AL24" s="64">
        <f t="shared" si="9"/>
        <v>0</v>
      </c>
      <c r="AM24" s="64">
        <f t="shared" si="10"/>
        <v>8</v>
      </c>
    </row>
    <row r="25" spans="1:39" s="69" customFormat="1" ht="59.25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69" t="s">
        <v>216</v>
      </c>
      <c r="J25" s="72" t="s">
        <v>226</v>
      </c>
      <c r="K25" s="72" t="s">
        <v>232</v>
      </c>
      <c r="L25" s="104" t="s">
        <v>147</v>
      </c>
      <c r="M25" s="64"/>
      <c r="N25" s="128"/>
      <c r="O25" s="64">
        <f t="shared" si="0"/>
        <v>0</v>
      </c>
      <c r="P25" s="71">
        <v>1</v>
      </c>
      <c r="Q25" s="128"/>
      <c r="R25" s="64">
        <f t="shared" si="1"/>
        <v>1</v>
      </c>
      <c r="S25" s="64"/>
      <c r="T25" s="128"/>
      <c r="U25" s="64">
        <f t="shared" si="2"/>
        <v>0</v>
      </c>
      <c r="V25" s="64"/>
      <c r="W25" s="128"/>
      <c r="X25" s="64">
        <f t="shared" si="3"/>
        <v>0</v>
      </c>
      <c r="Y25" s="66"/>
      <c r="Z25" s="130"/>
      <c r="AA25" s="64">
        <f t="shared" si="4"/>
        <v>0</v>
      </c>
      <c r="AB25" s="66"/>
      <c r="AC25" s="130"/>
      <c r="AD25" s="64">
        <f t="shared" si="5"/>
        <v>0</v>
      </c>
      <c r="AE25" s="64"/>
      <c r="AF25" s="128"/>
      <c r="AG25" s="64">
        <f t="shared" si="6"/>
        <v>0</v>
      </c>
      <c r="AH25" s="64"/>
      <c r="AI25" s="128"/>
      <c r="AJ25" s="64">
        <f t="shared" si="7"/>
        <v>0</v>
      </c>
      <c r="AK25" s="64">
        <f t="shared" si="8"/>
        <v>1</v>
      </c>
      <c r="AL25" s="64">
        <f t="shared" si="9"/>
        <v>0</v>
      </c>
      <c r="AM25" s="64">
        <f t="shared" si="10"/>
        <v>1</v>
      </c>
    </row>
    <row r="26" spans="1:39" s="69" customFormat="1" ht="30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69" t="s">
        <v>217</v>
      </c>
      <c r="J26" s="72" t="s">
        <v>406</v>
      </c>
      <c r="K26" s="72" t="s">
        <v>229</v>
      </c>
      <c r="L26" s="104" t="s">
        <v>147</v>
      </c>
      <c r="M26" s="64"/>
      <c r="N26" s="128"/>
      <c r="O26" s="64">
        <f t="shared" si="0"/>
        <v>0</v>
      </c>
      <c r="P26" s="64"/>
      <c r="Q26" s="128"/>
      <c r="R26" s="64">
        <f t="shared" si="1"/>
        <v>0</v>
      </c>
      <c r="S26" s="64"/>
      <c r="T26" s="128"/>
      <c r="U26" s="64">
        <f t="shared" si="2"/>
        <v>0</v>
      </c>
      <c r="V26" s="64"/>
      <c r="W26" s="128"/>
      <c r="X26" s="64">
        <f t="shared" si="3"/>
        <v>0</v>
      </c>
      <c r="Y26" s="66"/>
      <c r="Z26" s="130"/>
      <c r="AA26" s="64">
        <f t="shared" si="4"/>
        <v>0</v>
      </c>
      <c r="AB26" s="66"/>
      <c r="AC26" s="130"/>
      <c r="AD26" s="64">
        <f t="shared" si="5"/>
        <v>0</v>
      </c>
      <c r="AE26" s="64"/>
      <c r="AF26" s="128"/>
      <c r="AG26" s="64">
        <f t="shared" si="6"/>
        <v>0</v>
      </c>
      <c r="AH26" s="64"/>
      <c r="AI26" s="128"/>
      <c r="AJ26" s="64">
        <f t="shared" si="7"/>
        <v>0</v>
      </c>
      <c r="AK26" s="64">
        <f t="shared" si="8"/>
        <v>0</v>
      </c>
      <c r="AL26" s="64">
        <f t="shared" si="9"/>
        <v>0</v>
      </c>
      <c r="AM26" s="64">
        <f t="shared" si="10"/>
        <v>0</v>
      </c>
    </row>
    <row r="27" spans="1:39" s="69" customFormat="1" ht="57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69" t="s">
        <v>218</v>
      </c>
      <c r="J27" s="72" t="s">
        <v>406</v>
      </c>
      <c r="K27" s="72" t="s">
        <v>237</v>
      </c>
      <c r="L27" s="104" t="s">
        <v>147</v>
      </c>
      <c r="M27" s="64"/>
      <c r="N27" s="128"/>
      <c r="O27" s="64">
        <f t="shared" si="0"/>
        <v>0</v>
      </c>
      <c r="P27" s="64"/>
      <c r="Q27" s="128"/>
      <c r="R27" s="64">
        <f t="shared" si="1"/>
        <v>0</v>
      </c>
      <c r="S27" s="64"/>
      <c r="T27" s="128"/>
      <c r="U27" s="64">
        <f t="shared" si="2"/>
        <v>0</v>
      </c>
      <c r="V27" s="64"/>
      <c r="W27" s="128"/>
      <c r="X27" s="64">
        <f t="shared" si="3"/>
        <v>0</v>
      </c>
      <c r="Y27" s="66"/>
      <c r="Z27" s="130"/>
      <c r="AA27" s="64">
        <f t="shared" si="4"/>
        <v>0</v>
      </c>
      <c r="AB27" s="66"/>
      <c r="AC27" s="130"/>
      <c r="AD27" s="64">
        <f t="shared" si="5"/>
        <v>0</v>
      </c>
      <c r="AE27" s="64"/>
      <c r="AF27" s="128"/>
      <c r="AG27" s="64">
        <f t="shared" si="6"/>
        <v>0</v>
      </c>
      <c r="AH27" s="64"/>
      <c r="AI27" s="128"/>
      <c r="AJ27" s="64">
        <f t="shared" si="7"/>
        <v>0</v>
      </c>
      <c r="AK27" s="64">
        <f t="shared" si="8"/>
        <v>0</v>
      </c>
      <c r="AL27" s="64">
        <f t="shared" si="9"/>
        <v>0</v>
      </c>
      <c r="AM27" s="64">
        <f t="shared" si="10"/>
        <v>0</v>
      </c>
    </row>
    <row r="28" spans="1:39" s="92" customFormat="1" ht="28.5" thickBot="1">
      <c r="A28" s="69"/>
      <c r="B28" s="69"/>
      <c r="C28" s="69"/>
      <c r="D28" s="69"/>
      <c r="E28" s="69"/>
      <c r="F28" s="69"/>
      <c r="G28" s="69"/>
      <c r="H28" s="69"/>
      <c r="J28" s="101"/>
      <c r="K28" s="76" t="s">
        <v>944</v>
      </c>
      <c r="L28" s="102"/>
      <c r="M28" s="78">
        <f aca="true" t="shared" si="11" ref="M28:AM28">SUM(M8:M27)</f>
        <v>9</v>
      </c>
      <c r="N28" s="78">
        <f t="shared" si="11"/>
        <v>2</v>
      </c>
      <c r="O28" s="78">
        <f t="shared" si="11"/>
        <v>11</v>
      </c>
      <c r="P28" s="78">
        <f t="shared" si="11"/>
        <v>12</v>
      </c>
      <c r="Q28" s="78">
        <f t="shared" si="11"/>
        <v>0</v>
      </c>
      <c r="R28" s="78">
        <f t="shared" si="11"/>
        <v>12</v>
      </c>
      <c r="S28" s="78">
        <f t="shared" si="11"/>
        <v>8</v>
      </c>
      <c r="T28" s="78">
        <f t="shared" si="11"/>
        <v>1</v>
      </c>
      <c r="U28" s="78">
        <f t="shared" si="11"/>
        <v>9</v>
      </c>
      <c r="V28" s="78">
        <f t="shared" si="11"/>
        <v>2</v>
      </c>
      <c r="W28" s="78">
        <f t="shared" si="11"/>
        <v>0</v>
      </c>
      <c r="X28" s="78">
        <f t="shared" si="11"/>
        <v>2</v>
      </c>
      <c r="Y28" s="78">
        <f t="shared" si="11"/>
        <v>0</v>
      </c>
      <c r="Z28" s="78">
        <f t="shared" si="11"/>
        <v>0</v>
      </c>
      <c r="AA28" s="78">
        <f t="shared" si="11"/>
        <v>0</v>
      </c>
      <c r="AB28" s="78">
        <f t="shared" si="11"/>
        <v>1</v>
      </c>
      <c r="AC28" s="78">
        <f t="shared" si="11"/>
        <v>0</v>
      </c>
      <c r="AD28" s="78">
        <f t="shared" si="11"/>
        <v>1</v>
      </c>
      <c r="AE28" s="78">
        <f t="shared" si="11"/>
        <v>4</v>
      </c>
      <c r="AF28" s="78">
        <f t="shared" si="11"/>
        <v>0</v>
      </c>
      <c r="AG28" s="78">
        <f t="shared" si="11"/>
        <v>4</v>
      </c>
      <c r="AH28" s="78">
        <f t="shared" si="11"/>
        <v>0</v>
      </c>
      <c r="AI28" s="78">
        <f t="shared" si="11"/>
        <v>0</v>
      </c>
      <c r="AJ28" s="78">
        <f t="shared" si="11"/>
        <v>0</v>
      </c>
      <c r="AK28" s="78">
        <f t="shared" si="11"/>
        <v>36</v>
      </c>
      <c r="AL28" s="78">
        <f t="shared" si="11"/>
        <v>3</v>
      </c>
      <c r="AM28" s="78">
        <f t="shared" si="11"/>
        <v>39</v>
      </c>
    </row>
    <row r="29" spans="10:12" ht="11.25">
      <c r="J29" s="28"/>
      <c r="K29" s="33"/>
      <c r="L29" s="29"/>
    </row>
    <row r="30" spans="11:12" ht="19.5" thickBot="1">
      <c r="K30" s="57" t="s">
        <v>941</v>
      </c>
      <c r="L30" s="14"/>
    </row>
    <row r="31" spans="10:51" s="10" customFormat="1" ht="282.75" customHeight="1" thickBot="1">
      <c r="J31" s="13"/>
      <c r="K31" s="58" t="s">
        <v>966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55" t="s">
        <v>975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</sheetData>
  <sheetProtection/>
  <autoFilter ref="A7:L31"/>
  <mergeCells count="3">
    <mergeCell ref="K2:L2"/>
    <mergeCell ref="L5:L7"/>
    <mergeCell ref="O1:X1"/>
  </mergeCells>
  <printOptions horizontalCentered="1"/>
  <pageMargins left="0.0013670166229221349" right="0.0013670166229221349" top="0.33" bottom="0.3" header="0.17" footer="0.22"/>
  <pageSetup horizontalDpi="300" verticalDpi="300" orientation="landscape" paperSize="9" scale="55" r:id="rId3"/>
  <headerFooter alignWithMargins="0">
    <oddHeader>&amp;C&amp;"Arial,Grassetto Corsivo"&amp;24&amp;U&amp;A&amp;R
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M34"/>
  <sheetViews>
    <sheetView showGridLines="0" zoomScaleSheetLayoutView="80" zoomScalePageLayoutView="0" workbookViewId="0" topLeftCell="K1">
      <pane xSplit="2" ySplit="7" topLeftCell="O8" activePane="bottomRight" state="frozen"/>
      <selection pane="topLeft" activeCell="K1" sqref="K1"/>
      <selection pane="topRight" activeCell="K1" sqref="K1"/>
      <selection pane="bottomLeft" activeCell="K1" sqref="K1"/>
      <selection pane="bottomRight" activeCell="R38" sqref="R38"/>
    </sheetView>
  </sheetViews>
  <sheetFormatPr defaultColWidth="9.140625" defaultRowHeight="12.75"/>
  <cols>
    <col min="1" max="8" width="14.57421875" style="10" hidden="1" customWidth="1"/>
    <col min="9" max="9" width="5.8515625" style="3" hidden="1" customWidth="1"/>
    <col min="10" max="10" width="17.7109375" style="1" hidden="1" customWidth="1"/>
    <col min="11" max="11" width="43.8515625" style="1" customWidth="1"/>
    <col min="12" max="12" width="23.57421875" style="2" customWidth="1"/>
    <col min="13" max="14" width="20.7109375" style="10" hidden="1" customWidth="1"/>
    <col min="15" max="15" width="19.421875" style="10" customWidth="1"/>
    <col min="16" max="17" width="20.7109375" style="10" hidden="1" customWidth="1"/>
    <col min="18" max="18" width="19.7109375" style="10" customWidth="1"/>
    <col min="19" max="20" width="20.7109375" style="10" hidden="1" customWidth="1"/>
    <col min="21" max="21" width="18.8515625" style="10" customWidth="1"/>
    <col min="22" max="23" width="20.7109375" style="10" hidden="1" customWidth="1"/>
    <col min="24" max="24" width="24.421875" style="10" customWidth="1"/>
    <col min="25" max="26" width="20.7109375" style="10" hidden="1" customWidth="1"/>
    <col min="27" max="27" width="19.00390625" style="10" customWidth="1"/>
    <col min="28" max="29" width="20.7109375" style="10" hidden="1" customWidth="1"/>
    <col min="30" max="30" width="19.28125" style="10" customWidth="1"/>
    <col min="31" max="31" width="0.13671875" style="10" hidden="1" customWidth="1"/>
    <col min="32" max="32" width="20.7109375" style="10" hidden="1" customWidth="1"/>
    <col min="33" max="33" width="19.00390625" style="10" customWidth="1"/>
    <col min="34" max="35" width="20.7109375" style="10" hidden="1" customWidth="1"/>
    <col min="36" max="36" width="18.7109375" style="10" customWidth="1"/>
    <col min="37" max="37" width="0.13671875" style="10" hidden="1" customWidth="1"/>
    <col min="38" max="38" width="20.7109375" style="10" hidden="1" customWidth="1"/>
    <col min="39" max="39" width="20.7109375" style="10" customWidth="1"/>
    <col min="40" max="16384" width="9.140625" style="3" customWidth="1"/>
  </cols>
  <sheetData>
    <row r="1" spans="10:24" s="10" customFormat="1" ht="92.25" customHeight="1" thickBot="1">
      <c r="J1" s="13"/>
      <c r="K1" s="55" t="s">
        <v>967</v>
      </c>
      <c r="L1" s="14"/>
      <c r="M1" s="14"/>
      <c r="N1" s="14"/>
      <c r="O1" s="160" t="s">
        <v>954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30" customHeight="1">
      <c r="J2" s="31"/>
      <c r="K2" s="169" t="s">
        <v>166</v>
      </c>
      <c r="L2" s="17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39" customHeight="1">
      <c r="J3" s="16"/>
      <c r="K3" s="42" t="s">
        <v>256</v>
      </c>
      <c r="L3" s="50" t="s">
        <v>621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19" customFormat="1" ht="24" customHeight="1" thickBot="1">
      <c r="J4" s="18"/>
      <c r="K4" s="43" t="s">
        <v>257</v>
      </c>
      <c r="L4" s="50" t="s">
        <v>755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7" customFormat="1" ht="57" customHeight="1" thickBot="1">
      <c r="A5" s="21"/>
      <c r="B5" s="21"/>
      <c r="C5" s="21"/>
      <c r="D5" s="21"/>
      <c r="E5" s="21"/>
      <c r="F5" s="21"/>
      <c r="G5" s="21"/>
      <c r="H5" s="21"/>
      <c r="J5" s="20" t="s">
        <v>150</v>
      </c>
      <c r="K5" s="20" t="s">
        <v>258</v>
      </c>
      <c r="L5" s="163" t="s">
        <v>259</v>
      </c>
      <c r="M5" s="54" t="s">
        <v>317</v>
      </c>
      <c r="N5" s="54" t="s">
        <v>317</v>
      </c>
      <c r="O5" s="54" t="s">
        <v>317</v>
      </c>
      <c r="P5" s="54" t="s">
        <v>321</v>
      </c>
      <c r="Q5" s="54" t="s">
        <v>321</v>
      </c>
      <c r="R5" s="54" t="s">
        <v>321</v>
      </c>
      <c r="S5" s="54" t="s">
        <v>316</v>
      </c>
      <c r="T5" s="54" t="s">
        <v>316</v>
      </c>
      <c r="U5" s="54" t="s">
        <v>316</v>
      </c>
      <c r="V5" s="54" t="s">
        <v>318</v>
      </c>
      <c r="W5" s="54" t="s">
        <v>318</v>
      </c>
      <c r="X5" s="54" t="s">
        <v>318</v>
      </c>
      <c r="Y5" s="54" t="s">
        <v>937</v>
      </c>
      <c r="Z5" s="54" t="s">
        <v>937</v>
      </c>
      <c r="AA5" s="54" t="s">
        <v>937</v>
      </c>
      <c r="AB5" s="54" t="s">
        <v>413</v>
      </c>
      <c r="AC5" s="54" t="s">
        <v>413</v>
      </c>
      <c r="AD5" s="54" t="s">
        <v>413</v>
      </c>
      <c r="AE5" s="54" t="s">
        <v>319</v>
      </c>
      <c r="AF5" s="54" t="s">
        <v>319</v>
      </c>
      <c r="AG5" s="54" t="s">
        <v>319</v>
      </c>
      <c r="AH5" s="54" t="s">
        <v>320</v>
      </c>
      <c r="AI5" s="54" t="s">
        <v>320</v>
      </c>
      <c r="AJ5" s="54" t="s">
        <v>320</v>
      </c>
      <c r="AK5" s="54" t="s">
        <v>191</v>
      </c>
      <c r="AL5" s="54" t="s">
        <v>191</v>
      </c>
      <c r="AM5" s="54" t="s">
        <v>191</v>
      </c>
    </row>
    <row r="6" spans="1:39" s="8" customFormat="1" ht="19.5" customHeight="1" thickBot="1">
      <c r="A6" s="23"/>
      <c r="B6" s="23"/>
      <c r="C6" s="23"/>
      <c r="D6" s="23"/>
      <c r="E6" s="23"/>
      <c r="F6" s="23"/>
      <c r="G6" s="23"/>
      <c r="H6" s="23"/>
      <c r="J6" s="22"/>
      <c r="K6" s="22"/>
      <c r="L6" s="164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64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240</v>
      </c>
      <c r="J8" s="61" t="s">
        <v>238</v>
      </c>
      <c r="K8" s="61" t="s">
        <v>239</v>
      </c>
      <c r="L8" s="104" t="s">
        <v>139</v>
      </c>
      <c r="M8" s="64"/>
      <c r="N8" s="128"/>
      <c r="O8" s="64">
        <f>SUM(M8:N8)</f>
        <v>0</v>
      </c>
      <c r="P8" s="63">
        <v>2</v>
      </c>
      <c r="Q8" s="128"/>
      <c r="R8" s="64">
        <f aca="true" t="shared" si="0" ref="R8:R32">SUM(P8:Q8)</f>
        <v>2</v>
      </c>
      <c r="S8" s="64"/>
      <c r="T8" s="128"/>
      <c r="U8" s="64">
        <f>SUM(S8:T8)</f>
        <v>0</v>
      </c>
      <c r="V8" s="64"/>
      <c r="W8" s="128"/>
      <c r="X8" s="64">
        <f>SUM(V8:W8)</f>
        <v>0</v>
      </c>
      <c r="Y8" s="66"/>
      <c r="Z8" s="130"/>
      <c r="AA8" s="64">
        <f>SUM(Y8:Z8)</f>
        <v>0</v>
      </c>
      <c r="AB8" s="66"/>
      <c r="AC8" s="130"/>
      <c r="AD8" s="64">
        <f>SUM(AB8:AC8)</f>
        <v>0</v>
      </c>
      <c r="AE8" s="64"/>
      <c r="AF8" s="128"/>
      <c r="AG8" s="64">
        <f>SUM(AE8:AF8)</f>
        <v>0</v>
      </c>
      <c r="AH8" s="64"/>
      <c r="AI8" s="128"/>
      <c r="AJ8" s="64">
        <f>SUM(AH8:AI8)</f>
        <v>0</v>
      </c>
      <c r="AK8" s="64">
        <f>M8+P8+S8+V8+Y8+AB8+AE8+AH8</f>
        <v>2</v>
      </c>
      <c r="AL8" s="64">
        <f>N8+Q8+T8+W8+Z8+AC8+AF8+AI8</f>
        <v>0</v>
      </c>
      <c r="AM8" s="64">
        <f>SUM(AK8:AL8)</f>
        <v>2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32</v>
      </c>
      <c r="J9" s="61" t="s">
        <v>249</v>
      </c>
      <c r="K9" s="61" t="s">
        <v>892</v>
      </c>
      <c r="L9" s="104" t="s">
        <v>767</v>
      </c>
      <c r="M9" s="64"/>
      <c r="N9" s="128">
        <v>1</v>
      </c>
      <c r="O9" s="64">
        <f aca="true" t="shared" si="1" ref="O9:O32">SUM(M9:N9)</f>
        <v>1</v>
      </c>
      <c r="P9" s="64"/>
      <c r="Q9" s="128"/>
      <c r="R9" s="64">
        <f t="shared" si="0"/>
        <v>0</v>
      </c>
      <c r="S9" s="64"/>
      <c r="T9" s="128"/>
      <c r="U9" s="64">
        <f aca="true" t="shared" si="2" ref="U9:U32">SUM(S9:T9)</f>
        <v>0</v>
      </c>
      <c r="V9" s="64"/>
      <c r="W9" s="128"/>
      <c r="X9" s="64">
        <f aca="true" t="shared" si="3" ref="X9:X32">SUM(V9:W9)</f>
        <v>0</v>
      </c>
      <c r="Y9" s="66"/>
      <c r="Z9" s="130"/>
      <c r="AA9" s="64">
        <f aca="true" t="shared" si="4" ref="AA9:AA32">SUM(Y9:Z9)</f>
        <v>0</v>
      </c>
      <c r="AB9" s="66"/>
      <c r="AC9" s="130"/>
      <c r="AD9" s="64">
        <f aca="true" t="shared" si="5" ref="AD9:AD32">SUM(AB9:AC9)</f>
        <v>0</v>
      </c>
      <c r="AE9" s="64"/>
      <c r="AF9" s="128"/>
      <c r="AG9" s="64">
        <f aca="true" t="shared" si="6" ref="AG9:AG32">SUM(AE9:AF9)</f>
        <v>0</v>
      </c>
      <c r="AH9" s="64"/>
      <c r="AI9" s="128"/>
      <c r="AJ9" s="64">
        <f aca="true" t="shared" si="7" ref="AJ9:AJ32">SUM(AH9:AI9)</f>
        <v>0</v>
      </c>
      <c r="AK9" s="64">
        <f aca="true" t="shared" si="8" ref="AK9:AK32">M9+P9+S9+V9+Y9+AB9+AE9+AH9</f>
        <v>0</v>
      </c>
      <c r="AL9" s="64">
        <f aca="true" t="shared" si="9" ref="AL9:AL32">N9+Q9+T9+W9+Z9+AC9+AF9+AI9</f>
        <v>1</v>
      </c>
      <c r="AM9" s="64">
        <f aca="true" t="shared" si="10" ref="AM9:AM32">SUM(AK9:AL9)</f>
        <v>1</v>
      </c>
    </row>
    <row r="10" spans="1:39" s="69" customFormat="1" ht="55.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59" t="s">
        <v>33</v>
      </c>
      <c r="J10" s="61" t="s">
        <v>253</v>
      </c>
      <c r="K10" s="61" t="s">
        <v>893</v>
      </c>
      <c r="L10" s="62" t="s">
        <v>767</v>
      </c>
      <c r="M10" s="64"/>
      <c r="N10" s="128"/>
      <c r="O10" s="64">
        <f t="shared" si="1"/>
        <v>0</v>
      </c>
      <c r="P10" s="64"/>
      <c r="Q10" s="128"/>
      <c r="R10" s="64">
        <f t="shared" si="0"/>
        <v>0</v>
      </c>
      <c r="S10" s="64"/>
      <c r="T10" s="128"/>
      <c r="U10" s="64">
        <f t="shared" si="2"/>
        <v>0</v>
      </c>
      <c r="V10" s="64"/>
      <c r="W10" s="128"/>
      <c r="X10" s="64">
        <f t="shared" si="3"/>
        <v>0</v>
      </c>
      <c r="Y10" s="66"/>
      <c r="Z10" s="130"/>
      <c r="AA10" s="64">
        <f t="shared" si="4"/>
        <v>0</v>
      </c>
      <c r="AB10" s="66"/>
      <c r="AC10" s="130"/>
      <c r="AD10" s="64">
        <f t="shared" si="5"/>
        <v>0</v>
      </c>
      <c r="AE10" s="64"/>
      <c r="AF10" s="128"/>
      <c r="AG10" s="64">
        <f t="shared" si="6"/>
        <v>0</v>
      </c>
      <c r="AH10" s="64"/>
      <c r="AI10" s="128"/>
      <c r="AJ10" s="64">
        <f t="shared" si="7"/>
        <v>0</v>
      </c>
      <c r="AK10" s="64">
        <f t="shared" si="8"/>
        <v>0</v>
      </c>
      <c r="AL10" s="64">
        <f t="shared" si="9"/>
        <v>0</v>
      </c>
      <c r="AM10" s="64">
        <f t="shared" si="10"/>
        <v>0</v>
      </c>
    </row>
    <row r="11" spans="1:39" s="69" customFormat="1" ht="58.5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414</v>
      </c>
      <c r="J11" s="61" t="s">
        <v>407</v>
      </c>
      <c r="K11" s="61" t="s">
        <v>894</v>
      </c>
      <c r="L11" s="104" t="s">
        <v>3</v>
      </c>
      <c r="M11" s="64"/>
      <c r="N11" s="128">
        <v>2</v>
      </c>
      <c r="O11" s="64">
        <f t="shared" si="1"/>
        <v>2</v>
      </c>
      <c r="P11" s="64"/>
      <c r="Q11" s="128"/>
      <c r="R11" s="64">
        <f t="shared" si="0"/>
        <v>0</v>
      </c>
      <c r="S11" s="64"/>
      <c r="T11" s="128"/>
      <c r="U11" s="64">
        <f t="shared" si="2"/>
        <v>0</v>
      </c>
      <c r="V11" s="64"/>
      <c r="W11" s="128">
        <v>1</v>
      </c>
      <c r="X11" s="64">
        <f t="shared" si="3"/>
        <v>1</v>
      </c>
      <c r="Y11" s="66"/>
      <c r="Z11" s="130"/>
      <c r="AA11" s="64">
        <f t="shared" si="4"/>
        <v>0</v>
      </c>
      <c r="AB11" s="66"/>
      <c r="AC11" s="130"/>
      <c r="AD11" s="64">
        <f t="shared" si="5"/>
        <v>0</v>
      </c>
      <c r="AE11" s="64"/>
      <c r="AF11" s="128"/>
      <c r="AG11" s="64">
        <f t="shared" si="6"/>
        <v>0</v>
      </c>
      <c r="AH11" s="64"/>
      <c r="AI11" s="128"/>
      <c r="AJ11" s="64">
        <f t="shared" si="7"/>
        <v>0</v>
      </c>
      <c r="AK11" s="64">
        <f t="shared" si="8"/>
        <v>0</v>
      </c>
      <c r="AL11" s="64">
        <f t="shared" si="9"/>
        <v>3</v>
      </c>
      <c r="AM11" s="64">
        <f t="shared" si="10"/>
        <v>3</v>
      </c>
    </row>
    <row r="12" spans="1:39" s="89" customFormat="1" ht="45.75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59" t="s">
        <v>89</v>
      </c>
      <c r="J12" s="61" t="s">
        <v>238</v>
      </c>
      <c r="K12" s="61" t="s">
        <v>244</v>
      </c>
      <c r="L12" s="104" t="s">
        <v>767</v>
      </c>
      <c r="M12" s="64"/>
      <c r="N12" s="128">
        <v>2</v>
      </c>
      <c r="O12" s="64">
        <f t="shared" si="1"/>
        <v>2</v>
      </c>
      <c r="P12" s="64"/>
      <c r="Q12" s="128"/>
      <c r="R12" s="64">
        <f t="shared" si="0"/>
        <v>0</v>
      </c>
      <c r="S12" s="64"/>
      <c r="T12" s="128"/>
      <c r="U12" s="64">
        <f t="shared" si="2"/>
        <v>0</v>
      </c>
      <c r="V12" s="64"/>
      <c r="W12" s="128">
        <v>1</v>
      </c>
      <c r="X12" s="64">
        <f t="shared" si="3"/>
        <v>1</v>
      </c>
      <c r="Y12" s="66"/>
      <c r="Z12" s="130"/>
      <c r="AA12" s="64">
        <f t="shared" si="4"/>
        <v>0</v>
      </c>
      <c r="AB12" s="66"/>
      <c r="AC12" s="130"/>
      <c r="AD12" s="64">
        <f t="shared" si="5"/>
        <v>0</v>
      </c>
      <c r="AE12" s="64"/>
      <c r="AF12" s="128"/>
      <c r="AG12" s="64">
        <f t="shared" si="6"/>
        <v>0</v>
      </c>
      <c r="AH12" s="64"/>
      <c r="AI12" s="128"/>
      <c r="AJ12" s="64">
        <f t="shared" si="7"/>
        <v>0</v>
      </c>
      <c r="AK12" s="64">
        <f t="shared" si="8"/>
        <v>0</v>
      </c>
      <c r="AL12" s="64">
        <f t="shared" si="9"/>
        <v>3</v>
      </c>
      <c r="AM12" s="64">
        <f t="shared" si="10"/>
        <v>3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59" t="s">
        <v>195</v>
      </c>
      <c r="J13" s="61" t="s">
        <v>243</v>
      </c>
      <c r="K13" s="61" t="s">
        <v>196</v>
      </c>
      <c r="L13" s="104" t="s">
        <v>767</v>
      </c>
      <c r="M13" s="63">
        <v>2</v>
      </c>
      <c r="N13" s="128"/>
      <c r="O13" s="64">
        <f t="shared" si="1"/>
        <v>2</v>
      </c>
      <c r="P13" s="64"/>
      <c r="Q13" s="128"/>
      <c r="R13" s="64">
        <f t="shared" si="0"/>
        <v>0</v>
      </c>
      <c r="S13" s="64"/>
      <c r="T13" s="128"/>
      <c r="U13" s="64">
        <f t="shared" si="2"/>
        <v>0</v>
      </c>
      <c r="V13" s="64"/>
      <c r="W13" s="128"/>
      <c r="X13" s="64">
        <f t="shared" si="3"/>
        <v>0</v>
      </c>
      <c r="Y13" s="66"/>
      <c r="Z13" s="130"/>
      <c r="AA13" s="64">
        <f t="shared" si="4"/>
        <v>0</v>
      </c>
      <c r="AB13" s="66"/>
      <c r="AC13" s="130"/>
      <c r="AD13" s="64">
        <f t="shared" si="5"/>
        <v>0</v>
      </c>
      <c r="AE13" s="64"/>
      <c r="AF13" s="128"/>
      <c r="AG13" s="64">
        <f t="shared" si="6"/>
        <v>0</v>
      </c>
      <c r="AH13" s="64"/>
      <c r="AI13" s="128"/>
      <c r="AJ13" s="64">
        <f t="shared" si="7"/>
        <v>0</v>
      </c>
      <c r="AK13" s="64">
        <f t="shared" si="8"/>
        <v>2</v>
      </c>
      <c r="AL13" s="64">
        <f t="shared" si="9"/>
        <v>0</v>
      </c>
      <c r="AM13" s="64">
        <f t="shared" si="10"/>
        <v>2</v>
      </c>
    </row>
    <row r="14" spans="1:39" s="69" customFormat="1" ht="30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59" t="s">
        <v>160</v>
      </c>
      <c r="J14" s="61" t="s">
        <v>242</v>
      </c>
      <c r="K14" s="61" t="s">
        <v>895</v>
      </c>
      <c r="L14" s="104" t="s">
        <v>767</v>
      </c>
      <c r="M14" s="64"/>
      <c r="N14" s="128"/>
      <c r="O14" s="64">
        <f t="shared" si="1"/>
        <v>0</v>
      </c>
      <c r="P14" s="64"/>
      <c r="Q14" s="128"/>
      <c r="R14" s="64">
        <f t="shared" si="0"/>
        <v>0</v>
      </c>
      <c r="S14" s="64"/>
      <c r="T14" s="128"/>
      <c r="U14" s="64">
        <f t="shared" si="2"/>
        <v>0</v>
      </c>
      <c r="V14" s="63">
        <v>1</v>
      </c>
      <c r="W14" s="128"/>
      <c r="X14" s="64">
        <f t="shared" si="3"/>
        <v>1</v>
      </c>
      <c r="Y14" s="66"/>
      <c r="Z14" s="130"/>
      <c r="AA14" s="64">
        <f t="shared" si="4"/>
        <v>0</v>
      </c>
      <c r="AB14" s="66"/>
      <c r="AC14" s="130"/>
      <c r="AD14" s="64">
        <f t="shared" si="5"/>
        <v>0</v>
      </c>
      <c r="AE14" s="64"/>
      <c r="AF14" s="128"/>
      <c r="AG14" s="64">
        <f t="shared" si="6"/>
        <v>0</v>
      </c>
      <c r="AH14" s="64"/>
      <c r="AI14" s="128"/>
      <c r="AJ14" s="64">
        <f t="shared" si="7"/>
        <v>0</v>
      </c>
      <c r="AK14" s="64">
        <f t="shared" si="8"/>
        <v>1</v>
      </c>
      <c r="AL14" s="64">
        <f t="shared" si="9"/>
        <v>0</v>
      </c>
      <c r="AM14" s="64">
        <f t="shared" si="10"/>
        <v>1</v>
      </c>
    </row>
    <row r="15" spans="1:39" s="69" customFormat="1" ht="30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674</v>
      </c>
      <c r="J15" s="61" t="s">
        <v>249</v>
      </c>
      <c r="K15" s="61" t="s">
        <v>896</v>
      </c>
      <c r="L15" s="104" t="s">
        <v>767</v>
      </c>
      <c r="M15" s="64"/>
      <c r="N15" s="128">
        <v>1</v>
      </c>
      <c r="O15" s="64">
        <f t="shared" si="1"/>
        <v>1</v>
      </c>
      <c r="P15" s="64"/>
      <c r="Q15" s="128"/>
      <c r="R15" s="64">
        <f t="shared" si="0"/>
        <v>0</v>
      </c>
      <c r="S15" s="64"/>
      <c r="T15" s="128"/>
      <c r="U15" s="64">
        <f t="shared" si="2"/>
        <v>0</v>
      </c>
      <c r="V15" s="64"/>
      <c r="W15" s="128"/>
      <c r="X15" s="64">
        <f t="shared" si="3"/>
        <v>0</v>
      </c>
      <c r="Y15" s="66"/>
      <c r="Z15" s="130"/>
      <c r="AA15" s="64">
        <f t="shared" si="4"/>
        <v>0</v>
      </c>
      <c r="AB15" s="100">
        <v>1</v>
      </c>
      <c r="AC15" s="130"/>
      <c r="AD15" s="64">
        <f t="shared" si="5"/>
        <v>1</v>
      </c>
      <c r="AE15" s="64"/>
      <c r="AF15" s="128"/>
      <c r="AG15" s="64">
        <f t="shared" si="6"/>
        <v>0</v>
      </c>
      <c r="AH15" s="64"/>
      <c r="AI15" s="128"/>
      <c r="AJ15" s="64">
        <f t="shared" si="7"/>
        <v>0</v>
      </c>
      <c r="AK15" s="64">
        <f t="shared" si="8"/>
        <v>1</v>
      </c>
      <c r="AL15" s="64">
        <f t="shared" si="9"/>
        <v>1</v>
      </c>
      <c r="AM15" s="64">
        <f t="shared" si="10"/>
        <v>2</v>
      </c>
    </row>
    <row r="16" spans="1:39" s="69" customFormat="1" ht="30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59" t="s">
        <v>37</v>
      </c>
      <c r="J16" s="61" t="s">
        <v>250</v>
      </c>
      <c r="K16" s="61" t="s">
        <v>897</v>
      </c>
      <c r="L16" s="104" t="s">
        <v>3</v>
      </c>
      <c r="M16" s="64"/>
      <c r="N16" s="128"/>
      <c r="O16" s="64">
        <f t="shared" si="1"/>
        <v>0</v>
      </c>
      <c r="P16" s="64"/>
      <c r="Q16" s="128"/>
      <c r="R16" s="64">
        <f t="shared" si="0"/>
        <v>0</v>
      </c>
      <c r="S16" s="64"/>
      <c r="T16" s="128"/>
      <c r="U16" s="64">
        <f t="shared" si="2"/>
        <v>0</v>
      </c>
      <c r="V16" s="63">
        <v>1</v>
      </c>
      <c r="W16" s="128"/>
      <c r="X16" s="64">
        <f t="shared" si="3"/>
        <v>1</v>
      </c>
      <c r="Y16" s="66"/>
      <c r="Z16" s="130"/>
      <c r="AA16" s="64">
        <f t="shared" si="4"/>
        <v>0</v>
      </c>
      <c r="AB16" s="66"/>
      <c r="AC16" s="130"/>
      <c r="AD16" s="64">
        <f t="shared" si="5"/>
        <v>0</v>
      </c>
      <c r="AE16" s="63"/>
      <c r="AF16" s="128"/>
      <c r="AG16" s="64">
        <f t="shared" si="6"/>
        <v>0</v>
      </c>
      <c r="AH16" s="64"/>
      <c r="AI16" s="128"/>
      <c r="AJ16" s="64">
        <f t="shared" si="7"/>
        <v>0</v>
      </c>
      <c r="AK16" s="64">
        <f t="shared" si="8"/>
        <v>1</v>
      </c>
      <c r="AL16" s="64">
        <f t="shared" si="9"/>
        <v>0</v>
      </c>
      <c r="AM16" s="64">
        <f t="shared" si="10"/>
        <v>1</v>
      </c>
    </row>
    <row r="17" spans="1:39" s="69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59" t="s">
        <v>35</v>
      </c>
      <c r="J17" s="61" t="s">
        <v>245</v>
      </c>
      <c r="K17" s="61" t="s">
        <v>898</v>
      </c>
      <c r="L17" s="104" t="s">
        <v>767</v>
      </c>
      <c r="M17" s="64"/>
      <c r="N17" s="128"/>
      <c r="O17" s="64">
        <f t="shared" si="1"/>
        <v>0</v>
      </c>
      <c r="P17" s="64"/>
      <c r="Q17" s="128"/>
      <c r="R17" s="64">
        <f t="shared" si="0"/>
        <v>0</v>
      </c>
      <c r="S17" s="64"/>
      <c r="T17" s="128"/>
      <c r="U17" s="64">
        <f t="shared" si="2"/>
        <v>0</v>
      </c>
      <c r="V17" s="64"/>
      <c r="W17" s="128"/>
      <c r="X17" s="64">
        <f t="shared" si="3"/>
        <v>0</v>
      </c>
      <c r="Y17" s="66"/>
      <c r="Z17" s="130"/>
      <c r="AA17" s="64">
        <f t="shared" si="4"/>
        <v>0</v>
      </c>
      <c r="AB17" s="66"/>
      <c r="AC17" s="130"/>
      <c r="AD17" s="64">
        <f t="shared" si="5"/>
        <v>0</v>
      </c>
      <c r="AE17" s="64"/>
      <c r="AF17" s="128"/>
      <c r="AG17" s="64">
        <f t="shared" si="6"/>
        <v>0</v>
      </c>
      <c r="AH17" s="64"/>
      <c r="AI17" s="128"/>
      <c r="AJ17" s="64">
        <f t="shared" si="7"/>
        <v>0</v>
      </c>
      <c r="AK17" s="64">
        <f t="shared" si="8"/>
        <v>0</v>
      </c>
      <c r="AL17" s="64">
        <f t="shared" si="9"/>
        <v>0</v>
      </c>
      <c r="AM17" s="64">
        <f t="shared" si="10"/>
        <v>0</v>
      </c>
    </row>
    <row r="18" spans="1:39" s="89" customFormat="1" ht="30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59" t="s">
        <v>36</v>
      </c>
      <c r="J18" s="61" t="s">
        <v>254</v>
      </c>
      <c r="K18" s="61" t="s">
        <v>899</v>
      </c>
      <c r="L18" s="104" t="s">
        <v>767</v>
      </c>
      <c r="M18" s="64"/>
      <c r="N18" s="128"/>
      <c r="O18" s="64">
        <f t="shared" si="1"/>
        <v>0</v>
      </c>
      <c r="P18" s="64"/>
      <c r="Q18" s="128"/>
      <c r="R18" s="64">
        <f t="shared" si="0"/>
        <v>0</v>
      </c>
      <c r="S18" s="64"/>
      <c r="T18" s="128"/>
      <c r="U18" s="64">
        <f t="shared" si="2"/>
        <v>0</v>
      </c>
      <c r="V18" s="64"/>
      <c r="W18" s="128"/>
      <c r="X18" s="64">
        <f t="shared" si="3"/>
        <v>0</v>
      </c>
      <c r="Y18" s="66"/>
      <c r="Z18" s="130"/>
      <c r="AA18" s="64">
        <f t="shared" si="4"/>
        <v>0</v>
      </c>
      <c r="AB18" s="66"/>
      <c r="AC18" s="130"/>
      <c r="AD18" s="64">
        <f t="shared" si="5"/>
        <v>0</v>
      </c>
      <c r="AE18" s="64"/>
      <c r="AF18" s="128"/>
      <c r="AG18" s="64">
        <f t="shared" si="6"/>
        <v>0</v>
      </c>
      <c r="AH18" s="64"/>
      <c r="AI18" s="128"/>
      <c r="AJ18" s="64">
        <f t="shared" si="7"/>
        <v>0</v>
      </c>
      <c r="AK18" s="64">
        <f t="shared" si="8"/>
        <v>0</v>
      </c>
      <c r="AL18" s="64">
        <f t="shared" si="9"/>
        <v>0</v>
      </c>
      <c r="AM18" s="64">
        <f t="shared" si="10"/>
        <v>0</v>
      </c>
    </row>
    <row r="19" spans="1:39" s="69" customFormat="1" ht="30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190</v>
      </c>
      <c r="J19" s="61" t="s">
        <v>251</v>
      </c>
      <c r="K19" s="61" t="s">
        <v>900</v>
      </c>
      <c r="L19" s="104" t="s">
        <v>3</v>
      </c>
      <c r="M19" s="64"/>
      <c r="N19" s="128">
        <v>2</v>
      </c>
      <c r="O19" s="64">
        <f t="shared" si="1"/>
        <v>2</v>
      </c>
      <c r="P19" s="64"/>
      <c r="Q19" s="128"/>
      <c r="R19" s="64">
        <f t="shared" si="0"/>
        <v>0</v>
      </c>
      <c r="S19" s="64"/>
      <c r="T19" s="128"/>
      <c r="U19" s="64">
        <f t="shared" si="2"/>
        <v>0</v>
      </c>
      <c r="V19" s="64"/>
      <c r="W19" s="128"/>
      <c r="X19" s="64">
        <f t="shared" si="3"/>
        <v>0</v>
      </c>
      <c r="Y19" s="66"/>
      <c r="Z19" s="130"/>
      <c r="AA19" s="64">
        <f t="shared" si="4"/>
        <v>0</v>
      </c>
      <c r="AB19" s="66"/>
      <c r="AC19" s="130"/>
      <c r="AD19" s="64">
        <f t="shared" si="5"/>
        <v>0</v>
      </c>
      <c r="AE19" s="64"/>
      <c r="AF19" s="128"/>
      <c r="AG19" s="64">
        <f t="shared" si="6"/>
        <v>0</v>
      </c>
      <c r="AH19" s="64"/>
      <c r="AI19" s="128"/>
      <c r="AJ19" s="64">
        <f t="shared" si="7"/>
        <v>0</v>
      </c>
      <c r="AK19" s="64">
        <f t="shared" si="8"/>
        <v>0</v>
      </c>
      <c r="AL19" s="64">
        <f t="shared" si="9"/>
        <v>2</v>
      </c>
      <c r="AM19" s="64">
        <f t="shared" si="10"/>
        <v>2</v>
      </c>
    </row>
    <row r="20" spans="1:39" s="69" customFormat="1" ht="52.5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38</v>
      </c>
      <c r="J20" s="61" t="s">
        <v>246</v>
      </c>
      <c r="K20" s="61" t="s">
        <v>901</v>
      </c>
      <c r="L20" s="104" t="s">
        <v>767</v>
      </c>
      <c r="M20" s="63">
        <v>2</v>
      </c>
      <c r="N20" s="128"/>
      <c r="O20" s="64">
        <f t="shared" si="1"/>
        <v>2</v>
      </c>
      <c r="P20" s="64"/>
      <c r="Q20" s="128"/>
      <c r="R20" s="64">
        <f t="shared" si="0"/>
        <v>0</v>
      </c>
      <c r="S20" s="64"/>
      <c r="T20" s="128"/>
      <c r="U20" s="64">
        <f t="shared" si="2"/>
        <v>0</v>
      </c>
      <c r="V20" s="63">
        <v>1</v>
      </c>
      <c r="W20" s="128"/>
      <c r="X20" s="64">
        <f t="shared" si="3"/>
        <v>1</v>
      </c>
      <c r="Y20" s="66"/>
      <c r="Z20" s="130"/>
      <c r="AA20" s="64">
        <f t="shared" si="4"/>
        <v>0</v>
      </c>
      <c r="AB20" s="66"/>
      <c r="AC20" s="130"/>
      <c r="AD20" s="64">
        <f t="shared" si="5"/>
        <v>0</v>
      </c>
      <c r="AE20" s="64"/>
      <c r="AF20" s="128"/>
      <c r="AG20" s="64">
        <f t="shared" si="6"/>
        <v>0</v>
      </c>
      <c r="AH20" s="64"/>
      <c r="AI20" s="128"/>
      <c r="AJ20" s="64">
        <f t="shared" si="7"/>
        <v>0</v>
      </c>
      <c r="AK20" s="64">
        <f t="shared" si="8"/>
        <v>3</v>
      </c>
      <c r="AL20" s="64">
        <f t="shared" si="9"/>
        <v>0</v>
      </c>
      <c r="AM20" s="64">
        <f t="shared" si="10"/>
        <v>3</v>
      </c>
    </row>
    <row r="21" spans="1:39" s="69" customFormat="1" ht="30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59" t="s">
        <v>812</v>
      </c>
      <c r="J21" s="61" t="s">
        <v>238</v>
      </c>
      <c r="K21" s="61" t="s">
        <v>902</v>
      </c>
      <c r="L21" s="104" t="s">
        <v>767</v>
      </c>
      <c r="M21" s="71">
        <v>1</v>
      </c>
      <c r="N21" s="128"/>
      <c r="O21" s="64">
        <f t="shared" si="1"/>
        <v>1</v>
      </c>
      <c r="P21" s="64"/>
      <c r="Q21" s="128"/>
      <c r="R21" s="64">
        <f t="shared" si="0"/>
        <v>0</v>
      </c>
      <c r="S21" s="64"/>
      <c r="T21" s="128"/>
      <c r="U21" s="64">
        <f t="shared" si="2"/>
        <v>0</v>
      </c>
      <c r="V21" s="64"/>
      <c r="W21" s="128"/>
      <c r="X21" s="64">
        <f t="shared" si="3"/>
        <v>0</v>
      </c>
      <c r="Y21" s="66"/>
      <c r="Z21" s="130"/>
      <c r="AA21" s="64">
        <f t="shared" si="4"/>
        <v>0</v>
      </c>
      <c r="AB21" s="66"/>
      <c r="AC21" s="130"/>
      <c r="AD21" s="64">
        <f t="shared" si="5"/>
        <v>0</v>
      </c>
      <c r="AE21" s="64"/>
      <c r="AF21" s="128"/>
      <c r="AG21" s="64">
        <f t="shared" si="6"/>
        <v>0</v>
      </c>
      <c r="AH21" s="64"/>
      <c r="AI21" s="128"/>
      <c r="AJ21" s="64">
        <f t="shared" si="7"/>
        <v>0</v>
      </c>
      <c r="AK21" s="64">
        <f t="shared" si="8"/>
        <v>1</v>
      </c>
      <c r="AL21" s="64">
        <f t="shared" si="9"/>
        <v>0</v>
      </c>
      <c r="AM21" s="64">
        <f t="shared" si="10"/>
        <v>1</v>
      </c>
    </row>
    <row r="22" spans="1:39" s="69" customFormat="1" ht="30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59" t="s">
        <v>813</v>
      </c>
      <c r="J22" s="61" t="s">
        <v>415</v>
      </c>
      <c r="K22" s="61" t="s">
        <v>903</v>
      </c>
      <c r="L22" s="104" t="s">
        <v>767</v>
      </c>
      <c r="M22" s="64"/>
      <c r="N22" s="128"/>
      <c r="O22" s="64">
        <f t="shared" si="1"/>
        <v>0</v>
      </c>
      <c r="P22" s="64"/>
      <c r="Q22" s="128"/>
      <c r="R22" s="64">
        <f t="shared" si="0"/>
        <v>0</v>
      </c>
      <c r="S22" s="64"/>
      <c r="T22" s="128"/>
      <c r="U22" s="64">
        <f t="shared" si="2"/>
        <v>0</v>
      </c>
      <c r="V22" s="64"/>
      <c r="W22" s="128"/>
      <c r="X22" s="64">
        <f t="shared" si="3"/>
        <v>0</v>
      </c>
      <c r="Y22" s="66"/>
      <c r="Z22" s="130"/>
      <c r="AA22" s="64">
        <f t="shared" si="4"/>
        <v>0</v>
      </c>
      <c r="AB22" s="66"/>
      <c r="AC22" s="130"/>
      <c r="AD22" s="64">
        <f t="shared" si="5"/>
        <v>0</v>
      </c>
      <c r="AE22" s="64"/>
      <c r="AF22" s="128"/>
      <c r="AG22" s="64">
        <f t="shared" si="6"/>
        <v>0</v>
      </c>
      <c r="AH22" s="64"/>
      <c r="AI22" s="128"/>
      <c r="AJ22" s="64">
        <f t="shared" si="7"/>
        <v>0</v>
      </c>
      <c r="AK22" s="64">
        <f t="shared" si="8"/>
        <v>0</v>
      </c>
      <c r="AL22" s="64">
        <f t="shared" si="9"/>
        <v>0</v>
      </c>
      <c r="AM22" s="64">
        <f t="shared" si="10"/>
        <v>0</v>
      </c>
    </row>
    <row r="23" spans="1:39" s="69" customFormat="1" ht="3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59" t="s">
        <v>241</v>
      </c>
      <c r="J23" s="61" t="s">
        <v>238</v>
      </c>
      <c r="K23" s="61" t="s">
        <v>902</v>
      </c>
      <c r="L23" s="104" t="s">
        <v>146</v>
      </c>
      <c r="M23" s="64"/>
      <c r="N23" s="128"/>
      <c r="O23" s="64">
        <f t="shared" si="1"/>
        <v>0</v>
      </c>
      <c r="P23" s="64"/>
      <c r="Q23" s="128"/>
      <c r="R23" s="64">
        <f t="shared" si="0"/>
        <v>0</v>
      </c>
      <c r="S23" s="64"/>
      <c r="T23" s="128"/>
      <c r="U23" s="64">
        <f t="shared" si="2"/>
        <v>0</v>
      </c>
      <c r="V23" s="71">
        <v>1</v>
      </c>
      <c r="W23" s="128"/>
      <c r="X23" s="64">
        <f t="shared" si="3"/>
        <v>1</v>
      </c>
      <c r="Y23" s="66"/>
      <c r="Z23" s="130"/>
      <c r="AA23" s="64">
        <f t="shared" si="4"/>
        <v>0</v>
      </c>
      <c r="AB23" s="66"/>
      <c r="AC23" s="130"/>
      <c r="AD23" s="64">
        <f t="shared" si="5"/>
        <v>0</v>
      </c>
      <c r="AE23" s="64"/>
      <c r="AF23" s="128"/>
      <c r="AG23" s="64">
        <f t="shared" si="6"/>
        <v>0</v>
      </c>
      <c r="AH23" s="64"/>
      <c r="AI23" s="128"/>
      <c r="AJ23" s="64">
        <f t="shared" si="7"/>
        <v>0</v>
      </c>
      <c r="AK23" s="64">
        <f t="shared" si="8"/>
        <v>1</v>
      </c>
      <c r="AL23" s="64">
        <f t="shared" si="9"/>
        <v>0</v>
      </c>
      <c r="AM23" s="64">
        <f t="shared" si="10"/>
        <v>1</v>
      </c>
    </row>
    <row r="24" spans="1:39" s="69" customFormat="1" ht="30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59" t="s">
        <v>416</v>
      </c>
      <c r="J24" s="61" t="s">
        <v>408</v>
      </c>
      <c r="K24" s="61" t="s">
        <v>412</v>
      </c>
      <c r="L24" s="104" t="s">
        <v>147</v>
      </c>
      <c r="M24" s="64"/>
      <c r="N24" s="128"/>
      <c r="O24" s="64">
        <f t="shared" si="1"/>
        <v>0</v>
      </c>
      <c r="P24" s="64">
        <f>2+1</f>
        <v>3</v>
      </c>
      <c r="Q24" s="128"/>
      <c r="R24" s="64">
        <f t="shared" si="0"/>
        <v>3</v>
      </c>
      <c r="S24" s="64"/>
      <c r="T24" s="128"/>
      <c r="U24" s="64">
        <f t="shared" si="2"/>
        <v>0</v>
      </c>
      <c r="V24" s="64"/>
      <c r="W24" s="128"/>
      <c r="X24" s="64">
        <f t="shared" si="3"/>
        <v>0</v>
      </c>
      <c r="Y24" s="66"/>
      <c r="Z24" s="130"/>
      <c r="AA24" s="64">
        <f t="shared" si="4"/>
        <v>0</v>
      </c>
      <c r="AB24" s="66"/>
      <c r="AC24" s="130"/>
      <c r="AD24" s="64">
        <f t="shared" si="5"/>
        <v>0</v>
      </c>
      <c r="AE24" s="64"/>
      <c r="AF24" s="128"/>
      <c r="AG24" s="64">
        <f t="shared" si="6"/>
        <v>0</v>
      </c>
      <c r="AH24" s="64"/>
      <c r="AI24" s="128"/>
      <c r="AJ24" s="64">
        <f t="shared" si="7"/>
        <v>0</v>
      </c>
      <c r="AK24" s="64">
        <f t="shared" si="8"/>
        <v>3</v>
      </c>
      <c r="AL24" s="64">
        <f t="shared" si="9"/>
        <v>0</v>
      </c>
      <c r="AM24" s="64">
        <f t="shared" si="10"/>
        <v>3</v>
      </c>
    </row>
    <row r="25" spans="1:39" s="69" customFormat="1" ht="30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417</v>
      </c>
      <c r="J25" s="61" t="s">
        <v>252</v>
      </c>
      <c r="K25" s="61" t="s">
        <v>896</v>
      </c>
      <c r="L25" s="104" t="s">
        <v>147</v>
      </c>
      <c r="M25" s="64"/>
      <c r="N25" s="128"/>
      <c r="O25" s="64">
        <f t="shared" si="1"/>
        <v>0</v>
      </c>
      <c r="P25" s="64">
        <f>1+1</f>
        <v>2</v>
      </c>
      <c r="Q25" s="128"/>
      <c r="R25" s="64">
        <f t="shared" si="0"/>
        <v>2</v>
      </c>
      <c r="S25" s="64"/>
      <c r="T25" s="128"/>
      <c r="U25" s="64">
        <f t="shared" si="2"/>
        <v>0</v>
      </c>
      <c r="V25" s="64"/>
      <c r="W25" s="128"/>
      <c r="X25" s="64">
        <f t="shared" si="3"/>
        <v>0</v>
      </c>
      <c r="Y25" s="66"/>
      <c r="Z25" s="130"/>
      <c r="AA25" s="64">
        <f t="shared" si="4"/>
        <v>0</v>
      </c>
      <c r="AB25" s="66"/>
      <c r="AC25" s="130"/>
      <c r="AD25" s="64">
        <f t="shared" si="5"/>
        <v>0</v>
      </c>
      <c r="AE25" s="64"/>
      <c r="AF25" s="128"/>
      <c r="AG25" s="64">
        <f t="shared" si="6"/>
        <v>0</v>
      </c>
      <c r="AH25" s="64"/>
      <c r="AI25" s="128"/>
      <c r="AJ25" s="64">
        <f t="shared" si="7"/>
        <v>0</v>
      </c>
      <c r="AK25" s="64">
        <f t="shared" si="8"/>
        <v>2</v>
      </c>
      <c r="AL25" s="64">
        <f t="shared" si="9"/>
        <v>0</v>
      </c>
      <c r="AM25" s="64">
        <f t="shared" si="10"/>
        <v>2</v>
      </c>
    </row>
    <row r="26" spans="1:39" s="89" customFormat="1" ht="30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418</v>
      </c>
      <c r="J26" s="61" t="s">
        <v>409</v>
      </c>
      <c r="K26" s="61" t="s">
        <v>899</v>
      </c>
      <c r="L26" s="104" t="s">
        <v>147</v>
      </c>
      <c r="M26" s="64"/>
      <c r="N26" s="128"/>
      <c r="O26" s="64">
        <f t="shared" si="1"/>
        <v>0</v>
      </c>
      <c r="P26" s="64"/>
      <c r="Q26" s="128"/>
      <c r="R26" s="64">
        <f t="shared" si="0"/>
        <v>0</v>
      </c>
      <c r="S26" s="64"/>
      <c r="T26" s="128"/>
      <c r="U26" s="64">
        <f t="shared" si="2"/>
        <v>0</v>
      </c>
      <c r="V26" s="64"/>
      <c r="W26" s="128"/>
      <c r="X26" s="64">
        <f t="shared" si="3"/>
        <v>0</v>
      </c>
      <c r="Y26" s="66"/>
      <c r="Z26" s="130"/>
      <c r="AA26" s="64">
        <f t="shared" si="4"/>
        <v>0</v>
      </c>
      <c r="AB26" s="66"/>
      <c r="AC26" s="130"/>
      <c r="AD26" s="64">
        <f t="shared" si="5"/>
        <v>0</v>
      </c>
      <c r="AE26" s="64"/>
      <c r="AF26" s="128"/>
      <c r="AG26" s="64">
        <f t="shared" si="6"/>
        <v>0</v>
      </c>
      <c r="AH26" s="64"/>
      <c r="AI26" s="128"/>
      <c r="AJ26" s="64">
        <f t="shared" si="7"/>
        <v>0</v>
      </c>
      <c r="AK26" s="64">
        <f t="shared" si="8"/>
        <v>0</v>
      </c>
      <c r="AL26" s="64">
        <f t="shared" si="9"/>
        <v>0</v>
      </c>
      <c r="AM26" s="64">
        <f t="shared" si="10"/>
        <v>0</v>
      </c>
    </row>
    <row r="27" spans="1:39" s="89" customFormat="1" ht="48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59" t="s">
        <v>419</v>
      </c>
      <c r="J27" s="61" t="s">
        <v>409</v>
      </c>
      <c r="K27" s="61" t="s">
        <v>696</v>
      </c>
      <c r="L27" s="62" t="s">
        <v>147</v>
      </c>
      <c r="M27" s="64"/>
      <c r="N27" s="128"/>
      <c r="O27" s="64">
        <f t="shared" si="1"/>
        <v>0</v>
      </c>
      <c r="P27" s="64"/>
      <c r="Q27" s="128"/>
      <c r="R27" s="64">
        <f t="shared" si="0"/>
        <v>0</v>
      </c>
      <c r="S27" s="64"/>
      <c r="T27" s="128"/>
      <c r="U27" s="64">
        <f t="shared" si="2"/>
        <v>0</v>
      </c>
      <c r="V27" s="64"/>
      <c r="W27" s="128"/>
      <c r="X27" s="64">
        <f t="shared" si="3"/>
        <v>0</v>
      </c>
      <c r="Y27" s="66"/>
      <c r="Z27" s="130"/>
      <c r="AA27" s="64">
        <f t="shared" si="4"/>
        <v>0</v>
      </c>
      <c r="AB27" s="66"/>
      <c r="AC27" s="130"/>
      <c r="AD27" s="64">
        <f t="shared" si="5"/>
        <v>0</v>
      </c>
      <c r="AE27" s="64"/>
      <c r="AF27" s="128"/>
      <c r="AG27" s="64">
        <f t="shared" si="6"/>
        <v>0</v>
      </c>
      <c r="AH27" s="64"/>
      <c r="AI27" s="128"/>
      <c r="AJ27" s="64">
        <f t="shared" si="7"/>
        <v>0</v>
      </c>
      <c r="AK27" s="64">
        <f t="shared" si="8"/>
        <v>0</v>
      </c>
      <c r="AL27" s="64">
        <f t="shared" si="9"/>
        <v>0</v>
      </c>
      <c r="AM27" s="64">
        <f t="shared" si="10"/>
        <v>0</v>
      </c>
    </row>
    <row r="28" spans="1:39" s="69" customFormat="1" ht="54.75" customHeight="1" thickBot="1">
      <c r="A28" s="59" t="e">
        <f>CONCATENATE(I28,#REF!)</f>
        <v>#REF!</v>
      </c>
      <c r="B28" s="59" t="e">
        <f>CONCATENATE($I28,#REF!)</f>
        <v>#REF!</v>
      </c>
      <c r="C28" s="59" t="e">
        <f>CONCATENATE($I28,#REF!)</f>
        <v>#REF!</v>
      </c>
      <c r="D28" s="59" t="e">
        <f>CONCATENATE($I28,#REF!)</f>
        <v>#REF!</v>
      </c>
      <c r="E28" s="59" t="e">
        <f>CONCATENATE($I28,#REF!)</f>
        <v>#REF!</v>
      </c>
      <c r="F28" s="59" t="e">
        <f>CONCATENATE($I28,#REF!)</f>
        <v>#REF!</v>
      </c>
      <c r="G28" s="59" t="e">
        <f>CONCATENATE($I28,#REF!)</f>
        <v>#REF!</v>
      </c>
      <c r="H28" s="59" t="e">
        <f>CONCATENATE($I28,#REF!)</f>
        <v>#REF!</v>
      </c>
      <c r="I28" s="59" t="s">
        <v>420</v>
      </c>
      <c r="J28" s="61" t="s">
        <v>409</v>
      </c>
      <c r="K28" s="61" t="s">
        <v>697</v>
      </c>
      <c r="L28" s="104" t="s">
        <v>147</v>
      </c>
      <c r="M28" s="64"/>
      <c r="N28" s="128"/>
      <c r="O28" s="64">
        <f t="shared" si="1"/>
        <v>0</v>
      </c>
      <c r="P28" s="64"/>
      <c r="Q28" s="128"/>
      <c r="R28" s="64">
        <f t="shared" si="0"/>
        <v>0</v>
      </c>
      <c r="S28" s="64"/>
      <c r="T28" s="128"/>
      <c r="U28" s="64">
        <f t="shared" si="2"/>
        <v>0</v>
      </c>
      <c r="V28" s="64"/>
      <c r="W28" s="128"/>
      <c r="X28" s="64">
        <f t="shared" si="3"/>
        <v>0</v>
      </c>
      <c r="Y28" s="66"/>
      <c r="Z28" s="130"/>
      <c r="AA28" s="64">
        <f t="shared" si="4"/>
        <v>0</v>
      </c>
      <c r="AB28" s="66"/>
      <c r="AC28" s="130"/>
      <c r="AD28" s="64">
        <f t="shared" si="5"/>
        <v>0</v>
      </c>
      <c r="AE28" s="64"/>
      <c r="AF28" s="128"/>
      <c r="AG28" s="64">
        <f t="shared" si="6"/>
        <v>0</v>
      </c>
      <c r="AH28" s="64"/>
      <c r="AI28" s="128"/>
      <c r="AJ28" s="64">
        <f t="shared" si="7"/>
        <v>0</v>
      </c>
      <c r="AK28" s="64">
        <f t="shared" si="8"/>
        <v>0</v>
      </c>
      <c r="AL28" s="64">
        <f t="shared" si="9"/>
        <v>0</v>
      </c>
      <c r="AM28" s="64">
        <f t="shared" si="10"/>
        <v>0</v>
      </c>
    </row>
    <row r="29" spans="1:39" s="69" customFormat="1" ht="30" customHeight="1" thickBot="1">
      <c r="A29" s="59" t="e">
        <f>CONCATENATE(I29,#REF!)</f>
        <v>#REF!</v>
      </c>
      <c r="B29" s="59" t="e">
        <f>CONCATENATE($I29,#REF!)</f>
        <v>#REF!</v>
      </c>
      <c r="C29" s="59" t="e">
        <f>CONCATENATE($I29,#REF!)</f>
        <v>#REF!</v>
      </c>
      <c r="D29" s="59" t="e">
        <f>CONCATENATE($I29,#REF!)</f>
        <v>#REF!</v>
      </c>
      <c r="E29" s="59" t="e">
        <f>CONCATENATE($I29,#REF!)</f>
        <v>#REF!</v>
      </c>
      <c r="F29" s="59" t="e">
        <f>CONCATENATE($I29,#REF!)</f>
        <v>#REF!</v>
      </c>
      <c r="G29" s="59" t="e">
        <f>CONCATENATE($I29,#REF!)</f>
        <v>#REF!</v>
      </c>
      <c r="H29" s="59" t="e">
        <f>CONCATENATE($I29,#REF!)</f>
        <v>#REF!</v>
      </c>
      <c r="I29" s="59" t="s">
        <v>421</v>
      </c>
      <c r="J29" s="61" t="s">
        <v>247</v>
      </c>
      <c r="K29" s="61" t="s">
        <v>248</v>
      </c>
      <c r="L29" s="104" t="s">
        <v>147</v>
      </c>
      <c r="M29" s="64"/>
      <c r="N29" s="128"/>
      <c r="O29" s="64">
        <f t="shared" si="1"/>
        <v>0</v>
      </c>
      <c r="P29" s="64"/>
      <c r="Q29" s="128"/>
      <c r="R29" s="64">
        <f t="shared" si="0"/>
        <v>0</v>
      </c>
      <c r="S29" s="64"/>
      <c r="T29" s="128"/>
      <c r="U29" s="64">
        <f t="shared" si="2"/>
        <v>0</v>
      </c>
      <c r="V29" s="64"/>
      <c r="W29" s="128"/>
      <c r="X29" s="64">
        <f t="shared" si="3"/>
        <v>0</v>
      </c>
      <c r="Y29" s="66"/>
      <c r="Z29" s="130"/>
      <c r="AA29" s="64">
        <f t="shared" si="4"/>
        <v>0</v>
      </c>
      <c r="AB29" s="66"/>
      <c r="AC29" s="130"/>
      <c r="AD29" s="64">
        <f t="shared" si="5"/>
        <v>0</v>
      </c>
      <c r="AE29" s="64"/>
      <c r="AF29" s="128"/>
      <c r="AG29" s="64">
        <f t="shared" si="6"/>
        <v>0</v>
      </c>
      <c r="AH29" s="63">
        <v>1</v>
      </c>
      <c r="AI29" s="128"/>
      <c r="AJ29" s="64">
        <f t="shared" si="7"/>
        <v>1</v>
      </c>
      <c r="AK29" s="64">
        <f t="shared" si="8"/>
        <v>1</v>
      </c>
      <c r="AL29" s="64">
        <f t="shared" si="9"/>
        <v>0</v>
      </c>
      <c r="AM29" s="64">
        <f t="shared" si="10"/>
        <v>1</v>
      </c>
    </row>
    <row r="30" spans="1:39" s="69" customFormat="1" ht="36.75" customHeight="1" thickBot="1">
      <c r="A30" s="59" t="e">
        <f>CONCATENATE(I30,#REF!)</f>
        <v>#REF!</v>
      </c>
      <c r="B30" s="59" t="e">
        <f>CONCATENATE($I30,#REF!)</f>
        <v>#REF!</v>
      </c>
      <c r="C30" s="59" t="e">
        <f>CONCATENATE($I30,#REF!)</f>
        <v>#REF!</v>
      </c>
      <c r="D30" s="59" t="e">
        <f>CONCATENATE($I30,#REF!)</f>
        <v>#REF!</v>
      </c>
      <c r="E30" s="59" t="e">
        <f>CONCATENATE($I30,#REF!)</f>
        <v>#REF!</v>
      </c>
      <c r="F30" s="59" t="e">
        <f>CONCATENATE($I30,#REF!)</f>
        <v>#REF!</v>
      </c>
      <c r="G30" s="59" t="e">
        <f>CONCATENATE($I30,#REF!)</f>
        <v>#REF!</v>
      </c>
      <c r="H30" s="59" t="e">
        <f>CONCATENATE($I30,#REF!)</f>
        <v>#REF!</v>
      </c>
      <c r="I30" s="59" t="s">
        <v>422</v>
      </c>
      <c r="J30" s="61" t="s">
        <v>243</v>
      </c>
      <c r="K30" s="61" t="s">
        <v>698</v>
      </c>
      <c r="L30" s="104" t="s">
        <v>147</v>
      </c>
      <c r="M30" s="64"/>
      <c r="N30" s="128"/>
      <c r="O30" s="64">
        <f t="shared" si="1"/>
        <v>0</v>
      </c>
      <c r="P30" s="64"/>
      <c r="Q30" s="128"/>
      <c r="R30" s="64">
        <f t="shared" si="0"/>
        <v>0</v>
      </c>
      <c r="S30" s="64"/>
      <c r="T30" s="128"/>
      <c r="U30" s="64">
        <f t="shared" si="2"/>
        <v>0</v>
      </c>
      <c r="V30" s="64"/>
      <c r="W30" s="128"/>
      <c r="X30" s="64">
        <f t="shared" si="3"/>
        <v>0</v>
      </c>
      <c r="Y30" s="66"/>
      <c r="Z30" s="130"/>
      <c r="AA30" s="64">
        <f t="shared" si="4"/>
        <v>0</v>
      </c>
      <c r="AB30" s="66"/>
      <c r="AC30" s="130"/>
      <c r="AD30" s="64">
        <f t="shared" si="5"/>
        <v>0</v>
      </c>
      <c r="AE30" s="64"/>
      <c r="AF30" s="128"/>
      <c r="AG30" s="64">
        <f t="shared" si="6"/>
        <v>0</v>
      </c>
      <c r="AH30" s="64"/>
      <c r="AI30" s="128"/>
      <c r="AJ30" s="64">
        <f t="shared" si="7"/>
        <v>0</v>
      </c>
      <c r="AK30" s="64">
        <f t="shared" si="8"/>
        <v>0</v>
      </c>
      <c r="AL30" s="64">
        <f t="shared" si="9"/>
        <v>0</v>
      </c>
      <c r="AM30" s="64">
        <f t="shared" si="10"/>
        <v>0</v>
      </c>
    </row>
    <row r="31" spans="1:39" s="69" customFormat="1" ht="30" customHeight="1" thickBot="1">
      <c r="A31" s="59" t="e">
        <f>CONCATENATE(I31,#REF!)</f>
        <v>#REF!</v>
      </c>
      <c r="B31" s="59" t="e">
        <f>CONCATENATE($I31,#REF!)</f>
        <v>#REF!</v>
      </c>
      <c r="C31" s="59" t="e">
        <f>CONCATENATE($I31,#REF!)</f>
        <v>#REF!</v>
      </c>
      <c r="D31" s="59" t="e">
        <f>CONCATENATE($I31,#REF!)</f>
        <v>#REF!</v>
      </c>
      <c r="E31" s="59" t="e">
        <f>CONCATENATE($I31,#REF!)</f>
        <v>#REF!</v>
      </c>
      <c r="F31" s="59" t="e">
        <f>CONCATENATE($I31,#REF!)</f>
        <v>#REF!</v>
      </c>
      <c r="G31" s="59" t="e">
        <f>CONCATENATE($I31,#REF!)</f>
        <v>#REF!</v>
      </c>
      <c r="H31" s="59" t="e">
        <f>CONCATENATE($I31,#REF!)</f>
        <v>#REF!</v>
      </c>
      <c r="I31" s="59" t="s">
        <v>423</v>
      </c>
      <c r="J31" s="61" t="s">
        <v>410</v>
      </c>
      <c r="K31" s="61" t="s">
        <v>903</v>
      </c>
      <c r="L31" s="62" t="s">
        <v>147</v>
      </c>
      <c r="M31" s="64"/>
      <c r="N31" s="128"/>
      <c r="O31" s="64">
        <f t="shared" si="1"/>
        <v>0</v>
      </c>
      <c r="P31" s="63"/>
      <c r="Q31" s="128"/>
      <c r="R31" s="64">
        <f t="shared" si="0"/>
        <v>0</v>
      </c>
      <c r="S31" s="64"/>
      <c r="T31" s="128"/>
      <c r="U31" s="64">
        <f t="shared" si="2"/>
        <v>0</v>
      </c>
      <c r="V31" s="64"/>
      <c r="W31" s="128"/>
      <c r="X31" s="64">
        <f t="shared" si="3"/>
        <v>0</v>
      </c>
      <c r="Y31" s="66"/>
      <c r="Z31" s="130"/>
      <c r="AA31" s="64">
        <f t="shared" si="4"/>
        <v>0</v>
      </c>
      <c r="AB31" s="66"/>
      <c r="AC31" s="130"/>
      <c r="AD31" s="64">
        <f t="shared" si="5"/>
        <v>0</v>
      </c>
      <c r="AE31" s="64"/>
      <c r="AF31" s="128"/>
      <c r="AG31" s="64">
        <f t="shared" si="6"/>
        <v>0</v>
      </c>
      <c r="AH31" s="64"/>
      <c r="AI31" s="128"/>
      <c r="AJ31" s="64">
        <f t="shared" si="7"/>
        <v>0</v>
      </c>
      <c r="AK31" s="64">
        <f t="shared" si="8"/>
        <v>0</v>
      </c>
      <c r="AL31" s="64">
        <f t="shared" si="9"/>
        <v>0</v>
      </c>
      <c r="AM31" s="64">
        <f t="shared" si="10"/>
        <v>0</v>
      </c>
    </row>
    <row r="32" spans="1:39" s="69" customFormat="1" ht="53.25" customHeight="1" thickBot="1">
      <c r="A32" s="59" t="e">
        <f>CONCATENATE(I32,#REF!)</f>
        <v>#REF!</v>
      </c>
      <c r="B32" s="59" t="e">
        <f>CONCATENATE($I32,#REF!)</f>
        <v>#REF!</v>
      </c>
      <c r="C32" s="59" t="e">
        <f>CONCATENATE($I32,#REF!)</f>
        <v>#REF!</v>
      </c>
      <c r="D32" s="59" t="e">
        <f>CONCATENATE($I32,#REF!)</f>
        <v>#REF!</v>
      </c>
      <c r="E32" s="59" t="e">
        <f>CONCATENATE($I32,#REF!)</f>
        <v>#REF!</v>
      </c>
      <c r="F32" s="59" t="e">
        <f>CONCATENATE($I32,#REF!)</f>
        <v>#REF!</v>
      </c>
      <c r="G32" s="59" t="e">
        <f>CONCATENATE($I32,#REF!)</f>
        <v>#REF!</v>
      </c>
      <c r="H32" s="59" t="e">
        <f>CONCATENATE($I32,#REF!)</f>
        <v>#REF!</v>
      </c>
      <c r="I32" s="59" t="s">
        <v>424</v>
      </c>
      <c r="J32" s="61" t="s">
        <v>410</v>
      </c>
      <c r="K32" s="61" t="s">
        <v>332</v>
      </c>
      <c r="L32" s="62" t="s">
        <v>147</v>
      </c>
      <c r="M32" s="64"/>
      <c r="N32" s="128"/>
      <c r="O32" s="64">
        <f t="shared" si="1"/>
        <v>0</v>
      </c>
      <c r="P32" s="64"/>
      <c r="Q32" s="128"/>
      <c r="R32" s="64">
        <f t="shared" si="0"/>
        <v>0</v>
      </c>
      <c r="S32" s="64"/>
      <c r="T32" s="128"/>
      <c r="U32" s="64">
        <f t="shared" si="2"/>
        <v>0</v>
      </c>
      <c r="V32" s="64"/>
      <c r="W32" s="128"/>
      <c r="X32" s="64">
        <f t="shared" si="3"/>
        <v>0</v>
      </c>
      <c r="Y32" s="66"/>
      <c r="Z32" s="130"/>
      <c r="AA32" s="64">
        <f t="shared" si="4"/>
        <v>0</v>
      </c>
      <c r="AB32" s="66"/>
      <c r="AC32" s="130"/>
      <c r="AD32" s="64">
        <f t="shared" si="5"/>
        <v>0</v>
      </c>
      <c r="AE32" s="64"/>
      <c r="AF32" s="128"/>
      <c r="AG32" s="64">
        <f t="shared" si="6"/>
        <v>0</v>
      </c>
      <c r="AH32" s="64"/>
      <c r="AI32" s="128"/>
      <c r="AJ32" s="64">
        <f t="shared" si="7"/>
        <v>0</v>
      </c>
      <c r="AK32" s="64">
        <f t="shared" si="8"/>
        <v>0</v>
      </c>
      <c r="AL32" s="64">
        <f t="shared" si="9"/>
        <v>0</v>
      </c>
      <c r="AM32" s="64">
        <f t="shared" si="10"/>
        <v>0</v>
      </c>
    </row>
    <row r="33" spans="1:39" s="92" customFormat="1" ht="28.5" thickBot="1">
      <c r="A33" s="69"/>
      <c r="B33" s="69"/>
      <c r="C33" s="69"/>
      <c r="D33" s="69"/>
      <c r="E33" s="69"/>
      <c r="F33" s="69"/>
      <c r="G33" s="69"/>
      <c r="H33" s="69"/>
      <c r="J33" s="101"/>
      <c r="K33" s="76" t="s">
        <v>944</v>
      </c>
      <c r="L33" s="102"/>
      <c r="M33" s="78">
        <f aca="true" t="shared" si="11" ref="M33:AM33">SUM(M8:M32)</f>
        <v>5</v>
      </c>
      <c r="N33" s="78">
        <f t="shared" si="11"/>
        <v>8</v>
      </c>
      <c r="O33" s="78">
        <f t="shared" si="11"/>
        <v>13</v>
      </c>
      <c r="P33" s="78">
        <f t="shared" si="11"/>
        <v>7</v>
      </c>
      <c r="Q33" s="78">
        <f t="shared" si="11"/>
        <v>0</v>
      </c>
      <c r="R33" s="78">
        <f t="shared" si="11"/>
        <v>7</v>
      </c>
      <c r="S33" s="78">
        <f t="shared" si="11"/>
        <v>0</v>
      </c>
      <c r="T33" s="78">
        <f t="shared" si="11"/>
        <v>0</v>
      </c>
      <c r="U33" s="78">
        <f t="shared" si="11"/>
        <v>0</v>
      </c>
      <c r="V33" s="78">
        <f t="shared" si="11"/>
        <v>4</v>
      </c>
      <c r="W33" s="78">
        <f t="shared" si="11"/>
        <v>2</v>
      </c>
      <c r="X33" s="78">
        <f t="shared" si="11"/>
        <v>6</v>
      </c>
      <c r="Y33" s="78">
        <f t="shared" si="11"/>
        <v>0</v>
      </c>
      <c r="Z33" s="78">
        <f t="shared" si="11"/>
        <v>0</v>
      </c>
      <c r="AA33" s="78">
        <f t="shared" si="11"/>
        <v>0</v>
      </c>
      <c r="AB33" s="78">
        <f t="shared" si="11"/>
        <v>1</v>
      </c>
      <c r="AC33" s="78">
        <f t="shared" si="11"/>
        <v>0</v>
      </c>
      <c r="AD33" s="78">
        <f t="shared" si="11"/>
        <v>1</v>
      </c>
      <c r="AE33" s="78">
        <f t="shared" si="11"/>
        <v>0</v>
      </c>
      <c r="AF33" s="78">
        <f t="shared" si="11"/>
        <v>0</v>
      </c>
      <c r="AG33" s="78">
        <f t="shared" si="11"/>
        <v>0</v>
      </c>
      <c r="AH33" s="78">
        <f t="shared" si="11"/>
        <v>1</v>
      </c>
      <c r="AI33" s="78">
        <f t="shared" si="11"/>
        <v>0</v>
      </c>
      <c r="AJ33" s="78">
        <f t="shared" si="11"/>
        <v>1</v>
      </c>
      <c r="AK33" s="78">
        <f t="shared" si="11"/>
        <v>18</v>
      </c>
      <c r="AL33" s="78">
        <f t="shared" si="11"/>
        <v>10</v>
      </c>
      <c r="AM33" s="78">
        <f t="shared" si="11"/>
        <v>28</v>
      </c>
    </row>
    <row r="34" spans="10:12" ht="12">
      <c r="J34" s="11"/>
      <c r="K34" s="11"/>
      <c r="L34" s="12"/>
    </row>
  </sheetData>
  <sheetProtection/>
  <autoFilter ref="A7:L33"/>
  <mergeCells count="3">
    <mergeCell ref="K2:L2"/>
    <mergeCell ref="L5:L7"/>
    <mergeCell ref="O1:X1"/>
  </mergeCells>
  <printOptions horizontalCentered="1"/>
  <pageMargins left="0" right="0" top="0.51" bottom="0.17" header="0.24" footer="0.22"/>
  <pageSetup horizontalDpi="300" verticalDpi="300" orientation="landscape" paperSize="9" scale="55" r:id="rId3"/>
  <headerFooter alignWithMargins="0">
    <oddHeader>&amp;C&amp;"Arial,Grassetto Corsivo"&amp;24&amp;U&amp;A&amp;R
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zoomScalePageLayoutView="0" workbookViewId="0" topLeftCell="D6">
      <selection activeCell="AD19" sqref="AD19"/>
    </sheetView>
  </sheetViews>
  <sheetFormatPr defaultColWidth="9.140625" defaultRowHeight="12.75"/>
  <cols>
    <col min="1" max="1" width="34.57421875" style="0" customWidth="1"/>
    <col min="2" max="3" width="20.7109375" style="0" hidden="1" customWidth="1"/>
    <col min="4" max="4" width="20.421875" style="0" customWidth="1"/>
    <col min="5" max="6" width="20.7109375" style="0" hidden="1" customWidth="1"/>
    <col min="7" max="7" width="20.7109375" style="0" customWidth="1"/>
    <col min="8" max="8" width="0.13671875" style="0" customWidth="1"/>
    <col min="9" max="9" width="20.7109375" style="0" hidden="1" customWidth="1"/>
    <col min="10" max="10" width="20.7109375" style="0" customWidth="1"/>
    <col min="11" max="12" width="20.7109375" style="0" hidden="1" customWidth="1"/>
    <col min="13" max="13" width="26.8515625" style="0" customWidth="1"/>
    <col min="14" max="14" width="0.13671875" style="0" customWidth="1"/>
    <col min="15" max="15" width="20.7109375" style="0" hidden="1" customWidth="1"/>
    <col min="16" max="16" width="20.7109375" style="0" customWidth="1"/>
    <col min="17" max="18" width="20.7109375" style="0" hidden="1" customWidth="1"/>
    <col min="19" max="19" width="20.57421875" style="0" customWidth="1"/>
    <col min="20" max="21" width="20.7109375" style="0" hidden="1" customWidth="1"/>
    <col min="22" max="22" width="20.7109375" style="0" customWidth="1"/>
    <col min="23" max="24" width="20.7109375" style="0" hidden="1" customWidth="1"/>
    <col min="25" max="25" width="20.57421875" style="0" customWidth="1"/>
    <col min="26" max="28" width="20.7109375" style="0" hidden="1" customWidth="1"/>
    <col min="29" max="30" width="20.7109375" style="0" customWidth="1"/>
  </cols>
  <sheetData>
    <row r="1" spans="1:30" ht="96.75" customHeight="1" thickBot="1">
      <c r="A1" s="55" t="s">
        <v>967</v>
      </c>
      <c r="B1" s="14"/>
      <c r="C1" s="14"/>
      <c r="D1" s="160" t="s">
        <v>945</v>
      </c>
      <c r="E1" s="161"/>
      <c r="F1" s="161"/>
      <c r="G1" s="161"/>
      <c r="H1" s="161"/>
      <c r="I1" s="161"/>
      <c r="J1" s="161"/>
      <c r="K1" s="161"/>
      <c r="L1" s="161"/>
      <c r="M1" s="162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36" customHeight="1">
      <c r="A2" s="127" t="s">
        <v>940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8">
      <c r="A3" s="4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0" ht="18.75" thickBot="1">
      <c r="A4" s="43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397.5" thickBot="1">
      <c r="A5" s="52" t="s">
        <v>938</v>
      </c>
      <c r="B5" s="54" t="s">
        <v>317</v>
      </c>
      <c r="C5" s="54" t="s">
        <v>317</v>
      </c>
      <c r="D5" s="54" t="s">
        <v>317</v>
      </c>
      <c r="E5" s="54" t="s">
        <v>321</v>
      </c>
      <c r="F5" s="54" t="s">
        <v>321</v>
      </c>
      <c r="G5" s="54" t="s">
        <v>321</v>
      </c>
      <c r="H5" s="54" t="s">
        <v>316</v>
      </c>
      <c r="I5" s="54" t="s">
        <v>316</v>
      </c>
      <c r="J5" s="54" t="s">
        <v>316</v>
      </c>
      <c r="K5" s="54" t="s">
        <v>318</v>
      </c>
      <c r="L5" s="54" t="s">
        <v>318</v>
      </c>
      <c r="M5" s="54" t="s">
        <v>318</v>
      </c>
      <c r="N5" s="54" t="s">
        <v>937</v>
      </c>
      <c r="O5" s="54" t="s">
        <v>937</v>
      </c>
      <c r="P5" s="54" t="s">
        <v>937</v>
      </c>
      <c r="Q5" s="54" t="s">
        <v>413</v>
      </c>
      <c r="R5" s="54" t="s">
        <v>413</v>
      </c>
      <c r="S5" s="54" t="s">
        <v>413</v>
      </c>
      <c r="T5" s="54" t="s">
        <v>319</v>
      </c>
      <c r="U5" s="54" t="s">
        <v>319</v>
      </c>
      <c r="V5" s="54" t="s">
        <v>319</v>
      </c>
      <c r="W5" s="54" t="s">
        <v>320</v>
      </c>
      <c r="X5" s="54" t="s">
        <v>320</v>
      </c>
      <c r="Y5" s="54" t="s">
        <v>320</v>
      </c>
      <c r="Z5" s="54" t="s">
        <v>191</v>
      </c>
      <c r="AA5" s="54" t="s">
        <v>191</v>
      </c>
      <c r="AB5" s="54" t="s">
        <v>191</v>
      </c>
      <c r="AC5" s="54" t="s">
        <v>191</v>
      </c>
      <c r="AD5" s="54" t="s">
        <v>191</v>
      </c>
    </row>
    <row r="6" spans="1:30" ht="13.5" thickBot="1">
      <c r="A6" s="2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1:30" ht="409.5" thickBot="1">
      <c r="A7" s="24"/>
      <c r="B7" s="86" t="s">
        <v>956</v>
      </c>
      <c r="C7" s="138" t="s">
        <v>957</v>
      </c>
      <c r="D7" s="86" t="s">
        <v>958</v>
      </c>
      <c r="E7" s="86" t="s">
        <v>956</v>
      </c>
      <c r="F7" s="138" t="s">
        <v>957</v>
      </c>
      <c r="G7" s="86" t="s">
        <v>958</v>
      </c>
      <c r="H7" s="86" t="s">
        <v>956</v>
      </c>
      <c r="I7" s="138" t="s">
        <v>957</v>
      </c>
      <c r="J7" s="86" t="s">
        <v>958</v>
      </c>
      <c r="K7" s="86" t="s">
        <v>956</v>
      </c>
      <c r="L7" s="138" t="s">
        <v>957</v>
      </c>
      <c r="M7" s="86" t="s">
        <v>958</v>
      </c>
      <c r="N7" s="86" t="s">
        <v>956</v>
      </c>
      <c r="O7" s="138" t="s">
        <v>957</v>
      </c>
      <c r="P7" s="86" t="s">
        <v>958</v>
      </c>
      <c r="Q7" s="86" t="s">
        <v>956</v>
      </c>
      <c r="R7" s="138" t="s">
        <v>957</v>
      </c>
      <c r="S7" s="86" t="s">
        <v>958</v>
      </c>
      <c r="T7" s="86" t="s">
        <v>956</v>
      </c>
      <c r="U7" s="138" t="s">
        <v>957</v>
      </c>
      <c r="V7" s="86" t="s">
        <v>958</v>
      </c>
      <c r="W7" s="86" t="s">
        <v>956</v>
      </c>
      <c r="X7" s="138" t="s">
        <v>957</v>
      </c>
      <c r="Y7" s="86" t="s">
        <v>958</v>
      </c>
      <c r="Z7" s="86" t="s">
        <v>956</v>
      </c>
      <c r="AA7" s="138" t="s">
        <v>957</v>
      </c>
      <c r="AB7" s="138" t="s">
        <v>964</v>
      </c>
      <c r="AC7" s="86" t="s">
        <v>958</v>
      </c>
      <c r="AD7" s="138" t="s">
        <v>965</v>
      </c>
    </row>
    <row r="8" spans="1:30" s="92" customFormat="1" ht="28.5" thickBot="1">
      <c r="A8" s="107" t="s">
        <v>810</v>
      </c>
      <c r="B8" s="64">
        <f>SUMIF('riepilogo per provveditorato'!$A$8:$A$23,$A8,'riepilogo per provveditorato'!D$8:D$23)</f>
        <v>14</v>
      </c>
      <c r="C8" s="128">
        <f>SUMIF('riepilogo per provveditorato'!$A$8:$A$23,$A8,'riepilogo per provveditorato'!E$8:E$23)</f>
        <v>61</v>
      </c>
      <c r="D8" s="64">
        <f>SUMIF('riepilogo per provveditorato'!$A$8:$A$23,$A8,'riepilogo per provveditorato'!F$8:F$23)</f>
        <v>75</v>
      </c>
      <c r="E8" s="64">
        <f>SUMIF('riepilogo per provveditorato'!$A$8:$A$23,$A8,'riepilogo per provveditorato'!G$8:G$23)</f>
        <v>31</v>
      </c>
      <c r="F8" s="128">
        <f>SUMIF('riepilogo per provveditorato'!$A$8:$A$23,$A8,'riepilogo per provveditorato'!H$8:H$23)</f>
        <v>4</v>
      </c>
      <c r="G8" s="128">
        <f>SUMIF('riepilogo per provveditorato'!$A$8:$A$23,$A8,'riepilogo per provveditorato'!I$8:I$23)</f>
        <v>35</v>
      </c>
      <c r="H8" s="64">
        <f>SUMIF('riepilogo per provveditorato'!$A$8:$A$23,$A8,'riepilogo per provveditorato'!J$8:J$23)</f>
        <v>8</v>
      </c>
      <c r="I8" s="64">
        <f>SUMIF('riepilogo per provveditorato'!$A$8:$A$23,$A8,'riepilogo per provveditorato'!K$8:K$23)</f>
        <v>31</v>
      </c>
      <c r="J8" s="128">
        <f>SUMIF('riepilogo per provveditorato'!$A$8:$A$23,$A8,'riepilogo per provveditorato'!L$8:L$23)</f>
        <v>39</v>
      </c>
      <c r="K8" s="64">
        <f>SUMIF('riepilogo per provveditorato'!$A$8:$A$23,$A8,'riepilogo per provveditorato'!$M$8:M$23)</f>
        <v>23</v>
      </c>
      <c r="L8" s="64">
        <f>SUMIF('riepilogo per provveditorato'!$A$8:$A$23,$A8,'riepilogo per provveditorato'!N$8:N$23)</f>
        <v>11</v>
      </c>
      <c r="M8" s="128">
        <f>SUMIF('riepilogo per provveditorato'!$A$8:$A$23,$A8,'riepilogo per provveditorato'!O$8:O$23)</f>
        <v>34</v>
      </c>
      <c r="N8" s="64">
        <f>SUMIF('riepilogo per provveditorato'!$A$8:$A$23,$A8,'riepilogo per provveditorato'!P$8:P$23)</f>
        <v>0</v>
      </c>
      <c r="O8" s="64">
        <f>SUMIF('riepilogo per provveditorato'!$A$8:$A$23,$A8,'riepilogo per provveditorato'!Q$8:Q$23)</f>
        <v>0</v>
      </c>
      <c r="P8" s="128">
        <f>SUMIF('riepilogo per provveditorato'!$A$8:$A$23,$A8,'riepilogo per provveditorato'!R$8:R$23)</f>
        <v>0</v>
      </c>
      <c r="Q8" s="64">
        <f>SUMIF('riepilogo per provveditorato'!$A$8:$A$23,$A8,'riepilogo per provveditorato'!S$8:S$23)</f>
        <v>1</v>
      </c>
      <c r="R8" s="64">
        <f>SUMIF('riepilogo per provveditorato'!$A$8:$A$23,$A8,'riepilogo per provveditorato'!T$8:T$23)</f>
        <v>0</v>
      </c>
      <c r="S8" s="128">
        <f>SUMIF('riepilogo per provveditorato'!$A$8:$A$23,$A8,'riepilogo per provveditorato'!U$8:U$23)</f>
        <v>1</v>
      </c>
      <c r="T8" s="64">
        <f>SUMIF('riepilogo per provveditorato'!$A$8:$A$23,$A8,'riepilogo per provveditorato'!V$8:V$23)</f>
        <v>0</v>
      </c>
      <c r="U8" s="64">
        <f>SUMIF('riepilogo per provveditorato'!$A$8:$A$23,$A8,'riepilogo per provveditorato'!W$8:W$23)</f>
        <v>0</v>
      </c>
      <c r="V8" s="128">
        <f>SUMIF('riepilogo per provveditorato'!$A$8:$A$23,$A8,'riepilogo per provveditorato'!X$8:X$23)</f>
        <v>0</v>
      </c>
      <c r="W8" s="64">
        <f>SUMIF('riepilogo per provveditorato'!$A$8:$A$23,$A8,'riepilogo per provveditorato'!Y$8:Y$23)</f>
        <v>1</v>
      </c>
      <c r="X8" s="64">
        <f>SUMIF('riepilogo per provveditorato'!$A$8:$A$23,$A8,'riepilogo per provveditorato'!Z$8:Z$23)</f>
        <v>0</v>
      </c>
      <c r="Y8" s="128">
        <f>SUMIF('riepilogo per provveditorato'!$A$8:$A$23,$A8,'riepilogo per provveditorato'!AA$8:AA$23)</f>
        <v>1</v>
      </c>
      <c r="Z8" s="64">
        <f aca="true" t="shared" si="0" ref="Z8:AA11">B8+E8+H8+K8+N8+Q8+T8+W8</f>
        <v>78</v>
      </c>
      <c r="AA8" s="64">
        <f t="shared" si="0"/>
        <v>107</v>
      </c>
      <c r="AB8" s="149">
        <f>(AA8*100)/Z8</f>
        <v>137.17948717948718</v>
      </c>
      <c r="AC8" s="64">
        <f>SUM(Z8:AA8)</f>
        <v>185</v>
      </c>
      <c r="AD8" s="149">
        <f>(AC8*100)/$AC$12</f>
        <v>34.386617100371744</v>
      </c>
    </row>
    <row r="9" spans="1:30" s="92" customFormat="1" ht="28.5" thickBot="1">
      <c r="A9" s="107" t="s">
        <v>808</v>
      </c>
      <c r="B9" s="64">
        <f>SUMIF('riepilogo per provveditorato'!$A$8:$A$23,$A9,'riepilogo per provveditorato'!D$8:D$23)</f>
        <v>24</v>
      </c>
      <c r="C9" s="128">
        <f>SUMIF('riepilogo per provveditorato'!$A$8:$A$23,$A9,'riepilogo per provveditorato'!E$8:E$23)</f>
        <v>14</v>
      </c>
      <c r="D9" s="64">
        <f>SUMIF('riepilogo per provveditorato'!$A$8:$A$23,$A9,'riepilogo per provveditorato'!F$8:F$23)</f>
        <v>38</v>
      </c>
      <c r="E9" s="64">
        <f>SUMIF('riepilogo per provveditorato'!$A$8:$A$23,$A9,'riepilogo per provveditorato'!G$8:G$23)</f>
        <v>32</v>
      </c>
      <c r="F9" s="128">
        <f>SUMIF('riepilogo per provveditorato'!$A$8:$A$23,$A9,'riepilogo per provveditorato'!H$8:H$23)</f>
        <v>0</v>
      </c>
      <c r="G9" s="128">
        <f>SUMIF('riepilogo per provveditorato'!$A$8:$A$23,$A9,'riepilogo per provveditorato'!I$8:I$23)</f>
        <v>32</v>
      </c>
      <c r="H9" s="64">
        <f>SUMIF('riepilogo per provveditorato'!$A$8:$A$23,$A9,'riepilogo per provveditorato'!J$8:J$23)</f>
        <v>21</v>
      </c>
      <c r="I9" s="64">
        <f>SUMIF('riepilogo per provveditorato'!$A$8:$A$23,$A9,'riepilogo per provveditorato'!K$8:K$23)</f>
        <v>9</v>
      </c>
      <c r="J9" s="128">
        <f>SUMIF('riepilogo per provveditorato'!$A$8:$A$23,$A9,'riepilogo per provveditorato'!L$8:L$23)</f>
        <v>30</v>
      </c>
      <c r="K9" s="64">
        <f>SUMIF('riepilogo per provveditorato'!$A$8:$A$23,$A9,'riepilogo per provveditorato'!$M$8:M$23)</f>
        <v>21</v>
      </c>
      <c r="L9" s="64">
        <f>SUMIF('riepilogo per provveditorato'!$A$8:$A$23,$A9,'riepilogo per provveditorato'!N$8:N$23)</f>
        <v>0</v>
      </c>
      <c r="M9" s="128">
        <f>SUMIF('riepilogo per provveditorato'!$A$8:$A$23,$A9,'riepilogo per provveditorato'!O$8:O$23)</f>
        <v>21</v>
      </c>
      <c r="N9" s="64">
        <f>SUMIF('riepilogo per provveditorato'!$A$8:$A$23,$A9,'riepilogo per provveditorato'!P$8:P$23)</f>
        <v>1</v>
      </c>
      <c r="O9" s="64">
        <f>SUMIF('riepilogo per provveditorato'!$A$8:$A$23,$A9,'riepilogo per provveditorato'!Q$8:Q$23)</f>
        <v>0</v>
      </c>
      <c r="P9" s="128">
        <f>SUMIF('riepilogo per provveditorato'!$A$8:$A$23,$A9,'riepilogo per provveditorato'!R$8:R$23)</f>
        <v>1</v>
      </c>
      <c r="Q9" s="64">
        <f>SUMIF('riepilogo per provveditorato'!$A$8:$A$23,$A9,'riepilogo per provveditorato'!S$8:S$23)</f>
        <v>2</v>
      </c>
      <c r="R9" s="64">
        <f>SUMIF('riepilogo per provveditorato'!$A$8:$A$23,$A9,'riepilogo per provveditorato'!T$8:T$23)</f>
        <v>1</v>
      </c>
      <c r="S9" s="128">
        <f>SUMIF('riepilogo per provveditorato'!$A$8:$A$23,$A9,'riepilogo per provveditorato'!U$8:U$23)</f>
        <v>3</v>
      </c>
      <c r="T9" s="64">
        <f>SUMIF('riepilogo per provveditorato'!$A$8:$A$23,$A9,'riepilogo per provveditorato'!V$8:V$23)</f>
        <v>4</v>
      </c>
      <c r="U9" s="64">
        <f>SUMIF('riepilogo per provveditorato'!$A$8:$A$23,$A9,'riepilogo per provveditorato'!W$8:W$23)</f>
        <v>2</v>
      </c>
      <c r="V9" s="128">
        <f>SUMIF('riepilogo per provveditorato'!$A$8:$A$23,$A9,'riepilogo per provveditorato'!X$8:X$23)</f>
        <v>6</v>
      </c>
      <c r="W9" s="64">
        <f>SUMIF('riepilogo per provveditorato'!$A$8:$A$23,$A9,'riepilogo per provveditorato'!Y$8:Y$23)</f>
        <v>0</v>
      </c>
      <c r="X9" s="64">
        <f>SUMIF('riepilogo per provveditorato'!$A$8:$A$23,$A9,'riepilogo per provveditorato'!Z$8:Z$23)</f>
        <v>0</v>
      </c>
      <c r="Y9" s="128">
        <f>SUMIF('riepilogo per provveditorato'!$A$8:$A$23,$A9,'riepilogo per provveditorato'!AA$8:AA$23)</f>
        <v>0</v>
      </c>
      <c r="Z9" s="64">
        <f t="shared" si="0"/>
        <v>105</v>
      </c>
      <c r="AA9" s="64">
        <f t="shared" si="0"/>
        <v>26</v>
      </c>
      <c r="AB9" s="149">
        <f>(AA9*100)/Z9</f>
        <v>24.761904761904763</v>
      </c>
      <c r="AC9" s="64">
        <f>D9+G9+J9+M9+P9+S9+V9+Y9</f>
        <v>131</v>
      </c>
      <c r="AD9" s="149">
        <f>(AC9*100)/$AC$12</f>
        <v>24.349442379182157</v>
      </c>
    </row>
    <row r="10" spans="1:30" s="92" customFormat="1" ht="28.5" thickBot="1">
      <c r="A10" s="107" t="s">
        <v>809</v>
      </c>
      <c r="B10" s="64">
        <f>SUMIF('riepilogo per provveditorato'!$A$8:$A$23,$A10,'riepilogo per provveditorato'!D$8:D$23)</f>
        <v>22</v>
      </c>
      <c r="C10" s="128">
        <f>SUMIF('riepilogo per provveditorato'!$A$8:$A$23,$A10,'riepilogo per provveditorato'!E$8:E$23)</f>
        <v>12</v>
      </c>
      <c r="D10" s="64">
        <f>SUMIF('riepilogo per provveditorato'!$A$8:$A$23,$A10,'riepilogo per provveditorato'!F$8:F$23)</f>
        <v>34</v>
      </c>
      <c r="E10" s="64">
        <f>SUMIF('riepilogo per provveditorato'!$A$8:$A$23,$A10,'riepilogo per provveditorato'!G$8:G$23)</f>
        <v>34</v>
      </c>
      <c r="F10" s="128">
        <f>SUMIF('riepilogo per provveditorato'!$A$8:$A$23,$A10,'riepilogo per provveditorato'!H$8:H$23)</f>
        <v>0</v>
      </c>
      <c r="G10" s="128">
        <f>SUMIF('riepilogo per provveditorato'!$A$8:$A$23,$A10,'riepilogo per provveditorato'!I$8:I$23)</f>
        <v>34</v>
      </c>
      <c r="H10" s="64">
        <f>SUMIF('riepilogo per provveditorato'!$A$8:$A$23,$A10,'riepilogo per provveditorato'!J$8:J$23)</f>
        <v>14</v>
      </c>
      <c r="I10" s="64">
        <f>SUMIF('riepilogo per provveditorato'!$A$8:$A$23,$A10,'riepilogo per provveditorato'!K$8:K$23)</f>
        <v>2</v>
      </c>
      <c r="J10" s="128">
        <f>SUMIF('riepilogo per provveditorato'!$A$8:$A$23,$A10,'riepilogo per provveditorato'!L$8:L$23)</f>
        <v>16</v>
      </c>
      <c r="K10" s="64">
        <f>SUMIF('riepilogo per provveditorato'!$A$8:$A$23,$A10,'riepilogo per provveditorato'!$M$8:M$23)</f>
        <v>20</v>
      </c>
      <c r="L10" s="64">
        <f>SUMIF('riepilogo per provveditorato'!$A$8:$A$23,$A10,'riepilogo per provveditorato'!N$8:N$23)</f>
        <v>0</v>
      </c>
      <c r="M10" s="128">
        <f>SUMIF('riepilogo per provveditorato'!$A$8:$A$23,$A10,'riepilogo per provveditorato'!O$8:O$23)</f>
        <v>20</v>
      </c>
      <c r="N10" s="64">
        <f>SUMIF('riepilogo per provveditorato'!$A$8:$A$23,$A10,'riepilogo per provveditorato'!P$8:P$23)</f>
        <v>1</v>
      </c>
      <c r="O10" s="64">
        <f>SUMIF('riepilogo per provveditorato'!$A$8:$A$23,$A10,'riepilogo per provveditorato'!Q$8:Q$23)</f>
        <v>0</v>
      </c>
      <c r="P10" s="128">
        <f>SUMIF('riepilogo per provveditorato'!$A$8:$A$23,$A10,'riepilogo per provveditorato'!R$8:R$23)</f>
        <v>1</v>
      </c>
      <c r="Q10" s="64">
        <f>SUMIF('riepilogo per provveditorato'!$A$8:$A$23,$A10,'riepilogo per provveditorato'!S$8:S$23)</f>
        <v>0</v>
      </c>
      <c r="R10" s="64">
        <f>SUMIF('riepilogo per provveditorato'!$A$8:$A$23,$A10,'riepilogo per provveditorato'!T$8:T$23)</f>
        <v>0</v>
      </c>
      <c r="S10" s="128">
        <f>SUMIF('riepilogo per provveditorato'!$A$8:$A$23,$A10,'riepilogo per provveditorato'!U$8:U$23)</f>
        <v>0</v>
      </c>
      <c r="T10" s="64">
        <f>SUMIF('riepilogo per provveditorato'!$A$8:$A$23,$A10,'riepilogo per provveditorato'!V$8:V$23)</f>
        <v>5</v>
      </c>
      <c r="U10" s="64">
        <f>SUMIF('riepilogo per provveditorato'!$A$8:$A$23,$A10,'riepilogo per provveditorato'!W$8:W$23)</f>
        <v>1</v>
      </c>
      <c r="V10" s="128">
        <f>SUMIF('riepilogo per provveditorato'!$A$8:$A$23,$A10,'riepilogo per provveditorato'!X$8:X$23)</f>
        <v>6</v>
      </c>
      <c r="W10" s="64">
        <f>SUMIF('riepilogo per provveditorato'!$A$8:$A$23,$A10,'riepilogo per provveditorato'!Y$8:Y$23)</f>
        <v>6</v>
      </c>
      <c r="X10" s="64">
        <f>SUMIF('riepilogo per provveditorato'!$A$8:$A$23,$A10,'riepilogo per provveditorato'!Z$8:Z$23)</f>
        <v>0</v>
      </c>
      <c r="Y10" s="128">
        <f>SUMIF('riepilogo per provveditorato'!$A$8:$A$23,$A10,'riepilogo per provveditorato'!AA$8:AA$23)</f>
        <v>6</v>
      </c>
      <c r="Z10" s="64">
        <f t="shared" si="0"/>
        <v>102</v>
      </c>
      <c r="AA10" s="64">
        <f t="shared" si="0"/>
        <v>15</v>
      </c>
      <c r="AB10" s="149">
        <f>(AA10*100)/Z10</f>
        <v>14.705882352941176</v>
      </c>
      <c r="AC10" s="64">
        <f>D10+G10+J10+M10+P10+S10+V10+Y10</f>
        <v>117</v>
      </c>
      <c r="AD10" s="149">
        <f>(AC10*100)/$AC$12</f>
        <v>21.74721189591078</v>
      </c>
    </row>
    <row r="11" spans="1:30" s="92" customFormat="1" ht="28.5" thickBot="1">
      <c r="A11" s="126" t="s">
        <v>811</v>
      </c>
      <c r="B11" s="64">
        <f>SUMIF('riepilogo per provveditorato'!$A$8:$A$23,$A11,'riepilogo per provveditorato'!D$8:D$23)</f>
        <v>12</v>
      </c>
      <c r="C11" s="128">
        <f>SUMIF('riepilogo per provveditorato'!$A$8:$A$23,$A11,'riepilogo per provveditorato'!E$8:E$23)</f>
        <v>12</v>
      </c>
      <c r="D11" s="64">
        <f>SUMIF('riepilogo per provveditorato'!$A$8:$A$23,$A11,'riepilogo per provveditorato'!F$8:F$23)</f>
        <v>24</v>
      </c>
      <c r="E11" s="64">
        <f>SUMIF('riepilogo per provveditorato'!$A$8:$A$23,$A11,'riepilogo per provveditorato'!G$8:G$23)</f>
        <v>26</v>
      </c>
      <c r="F11" s="128">
        <f>SUMIF('riepilogo per provveditorato'!$A$8:$A$23,$A11,'riepilogo per provveditorato'!H$8:H$23)</f>
        <v>0</v>
      </c>
      <c r="G11" s="128">
        <f>SUMIF('riepilogo per provveditorato'!$A$8:$A$23,$A11,'riepilogo per provveditorato'!I$8:I$23)</f>
        <v>26</v>
      </c>
      <c r="H11" s="64">
        <f>SUMIF('riepilogo per provveditorato'!$A$8:$A$23,$A11,'riepilogo per provveditorato'!J$8:J$23)</f>
        <v>12</v>
      </c>
      <c r="I11" s="64">
        <f>SUMIF('riepilogo per provveditorato'!$A$8:$A$23,$A11,'riepilogo per provveditorato'!K$8:K$23)</f>
        <v>5</v>
      </c>
      <c r="J11" s="128">
        <f>SUMIF('riepilogo per provveditorato'!$A$8:$A$23,$A11,'riepilogo per provveditorato'!L$8:L$23)</f>
        <v>17</v>
      </c>
      <c r="K11" s="64">
        <f>SUMIF('riepilogo per provveditorato'!$A$8:$A$23,$A11,'riepilogo per provveditorato'!$M$8:M$23)</f>
        <v>20</v>
      </c>
      <c r="L11" s="64">
        <f>SUMIF('riepilogo per provveditorato'!$A$8:$A$23,$A11,'riepilogo per provveditorato'!N$8:N$23)</f>
        <v>6</v>
      </c>
      <c r="M11" s="128">
        <f>SUMIF('riepilogo per provveditorato'!$A$8:$A$23,$A11,'riepilogo per provveditorato'!O$8:O$23)</f>
        <v>26</v>
      </c>
      <c r="N11" s="64">
        <f>SUMIF('riepilogo per provveditorato'!$A$8:$A$23,$A11,'riepilogo per provveditorato'!P$8:P$23)</f>
        <v>1</v>
      </c>
      <c r="O11" s="64">
        <f>SUMIF('riepilogo per provveditorato'!$A$8:$A$23,$A11,'riepilogo per provveditorato'!Q$8:Q$23)</f>
        <v>0</v>
      </c>
      <c r="P11" s="128">
        <f>SUMIF('riepilogo per provveditorato'!$A$8:$A$23,$A11,'riepilogo per provveditorato'!R$8:R$23)</f>
        <v>1</v>
      </c>
      <c r="Q11" s="64">
        <f>SUMIF('riepilogo per provveditorato'!$A$8:$A$23,$A11,'riepilogo per provveditorato'!S$8:S$23)</f>
        <v>2</v>
      </c>
      <c r="R11" s="64">
        <f>SUMIF('riepilogo per provveditorato'!$A$8:$A$23,$A11,'riepilogo per provveditorato'!T$8:T$23)</f>
        <v>0</v>
      </c>
      <c r="S11" s="128">
        <f>SUMIF('riepilogo per provveditorato'!$A$8:$A$23,$A11,'riepilogo per provveditorato'!U$8:U$23)</f>
        <v>2</v>
      </c>
      <c r="T11" s="64">
        <f>SUMIF('riepilogo per provveditorato'!$A$8:$A$23,$A11,'riepilogo per provveditorato'!V$8:V$23)</f>
        <v>7</v>
      </c>
      <c r="U11" s="64">
        <f>SUMIF('riepilogo per provveditorato'!$A$8:$A$23,$A11,'riepilogo per provveditorato'!W$8:W$23)</f>
        <v>0</v>
      </c>
      <c r="V11" s="128">
        <f>SUMIF('riepilogo per provveditorato'!$A$8:$A$23,$A11,'riepilogo per provveditorato'!X$8:X$23)</f>
        <v>7</v>
      </c>
      <c r="W11" s="64">
        <f>SUMIF('riepilogo per provveditorato'!$A$8:$A$23,$A11,'riepilogo per provveditorato'!Y$8:Y$23)</f>
        <v>1</v>
      </c>
      <c r="X11" s="64">
        <f>SUMIF('riepilogo per provveditorato'!$A$8:$A$23,$A11,'riepilogo per provveditorato'!Z$8:Z$23)</f>
        <v>1</v>
      </c>
      <c r="Y11" s="128">
        <f>SUMIF('riepilogo per provveditorato'!$A$8:$A$23,$A11,'riepilogo per provveditorato'!AA$8:AA$23)</f>
        <v>2</v>
      </c>
      <c r="Z11" s="64">
        <f t="shared" si="0"/>
        <v>81</v>
      </c>
      <c r="AA11" s="64">
        <f t="shared" si="0"/>
        <v>24</v>
      </c>
      <c r="AB11" s="149">
        <f>(AA11*100)/Z11</f>
        <v>29.62962962962963</v>
      </c>
      <c r="AC11" s="64">
        <f>D11+G11+J11+M11+P11+S11+V11+Y11</f>
        <v>105</v>
      </c>
      <c r="AD11" s="149">
        <f>(AC11*100)/$AC$12</f>
        <v>19.516728624535315</v>
      </c>
    </row>
    <row r="12" spans="1:30" s="92" customFormat="1" ht="56.25" thickBot="1">
      <c r="A12" s="148" t="s">
        <v>939</v>
      </c>
      <c r="B12" s="147">
        <f aca="true" t="shared" si="1" ref="B12:AC12">SUM(B8:B11)</f>
        <v>72</v>
      </c>
      <c r="C12" s="147">
        <f t="shared" si="1"/>
        <v>99</v>
      </c>
      <c r="D12" s="147">
        <f t="shared" si="1"/>
        <v>171</v>
      </c>
      <c r="E12" s="147">
        <f t="shared" si="1"/>
        <v>123</v>
      </c>
      <c r="F12" s="147">
        <f t="shared" si="1"/>
        <v>4</v>
      </c>
      <c r="G12" s="147">
        <f t="shared" si="1"/>
        <v>127</v>
      </c>
      <c r="H12" s="147">
        <f t="shared" si="1"/>
        <v>55</v>
      </c>
      <c r="I12" s="147">
        <f t="shared" si="1"/>
        <v>47</v>
      </c>
      <c r="J12" s="147">
        <f t="shared" si="1"/>
        <v>102</v>
      </c>
      <c r="K12" s="147">
        <f t="shared" si="1"/>
        <v>84</v>
      </c>
      <c r="L12" s="147">
        <f t="shared" si="1"/>
        <v>17</v>
      </c>
      <c r="M12" s="147">
        <f t="shared" si="1"/>
        <v>101</v>
      </c>
      <c r="N12" s="147">
        <f t="shared" si="1"/>
        <v>3</v>
      </c>
      <c r="O12" s="147">
        <f t="shared" si="1"/>
        <v>0</v>
      </c>
      <c r="P12" s="147">
        <f t="shared" si="1"/>
        <v>3</v>
      </c>
      <c r="Q12" s="147">
        <f t="shared" si="1"/>
        <v>5</v>
      </c>
      <c r="R12" s="147">
        <f t="shared" si="1"/>
        <v>1</v>
      </c>
      <c r="S12" s="147">
        <f t="shared" si="1"/>
        <v>6</v>
      </c>
      <c r="T12" s="147">
        <f t="shared" si="1"/>
        <v>16</v>
      </c>
      <c r="U12" s="147">
        <f t="shared" si="1"/>
        <v>3</v>
      </c>
      <c r="V12" s="147">
        <f t="shared" si="1"/>
        <v>19</v>
      </c>
      <c r="W12" s="147">
        <f t="shared" si="1"/>
        <v>8</v>
      </c>
      <c r="X12" s="147">
        <f t="shared" si="1"/>
        <v>1</v>
      </c>
      <c r="Y12" s="147">
        <f t="shared" si="1"/>
        <v>9</v>
      </c>
      <c r="Z12" s="147">
        <f t="shared" si="1"/>
        <v>366</v>
      </c>
      <c r="AA12" s="147">
        <f t="shared" si="1"/>
        <v>172</v>
      </c>
      <c r="AB12" s="150">
        <f>(AA12*100)/Z12</f>
        <v>46.994535519125684</v>
      </c>
      <c r="AC12" s="147">
        <f t="shared" si="1"/>
        <v>538</v>
      </c>
      <c r="AD12" s="150">
        <f>(AC12*100)/$AC$12</f>
        <v>100</v>
      </c>
    </row>
    <row r="13" spans="1:30" ht="12.75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2.75">
      <c r="A14" s="1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2.75">
      <c r="A16" s="1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2.75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2.75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.75">
      <c r="A20" s="1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2.7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</sheetData>
  <sheetProtection/>
  <mergeCells count="1">
    <mergeCell ref="D1:M1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9" r:id="rId1"/>
  <headerFooter alignWithMargins="0">
    <oddHeader>&amp;C&amp;"Arial,Grassetto Corsivo"&amp;24&amp;U&amp;A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6" sqref="J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headerFooter alignWithMargins="0">
    <oddFooter>&amp;C&amp;P&amp;R&amp;D &amp;T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9">
      <selection activeCell="G4" sqref="G4"/>
    </sheetView>
  </sheetViews>
  <sheetFormatPr defaultColWidth="9.140625" defaultRowHeight="12.75"/>
  <cols>
    <col min="1" max="1" width="60.28125" style="1" customWidth="1"/>
    <col min="2" max="2" width="0.13671875" style="10" customWidth="1"/>
    <col min="3" max="4" width="20.7109375" style="10" hidden="1" customWidth="1"/>
    <col min="5" max="6" width="20.7109375" style="10" customWidth="1"/>
    <col min="7" max="16384" width="9.140625" style="3" customWidth="1"/>
  </cols>
  <sheetData>
    <row r="1" spans="1:6" s="39" customFormat="1" ht="127.5" customHeight="1" thickBot="1">
      <c r="A1" s="55" t="s">
        <v>967</v>
      </c>
      <c r="B1" s="176" t="s">
        <v>955</v>
      </c>
      <c r="C1" s="177"/>
      <c r="D1" s="177"/>
      <c r="E1" s="177"/>
      <c r="F1" s="178"/>
    </row>
    <row r="2" spans="1:6" s="4" customFormat="1" ht="51.75" customHeight="1">
      <c r="A2" s="127" t="s">
        <v>963</v>
      </c>
      <c r="B2" s="30"/>
      <c r="C2" s="30"/>
      <c r="D2" s="30"/>
      <c r="E2" s="30"/>
      <c r="F2" s="30"/>
    </row>
    <row r="3" spans="1:6" s="5" customFormat="1" ht="17.25" customHeight="1">
      <c r="A3" s="42"/>
      <c r="B3" s="30"/>
      <c r="C3" s="30"/>
      <c r="D3" s="30"/>
      <c r="E3" s="30"/>
      <c r="F3" s="30"/>
    </row>
    <row r="4" spans="1:6" s="6" customFormat="1" ht="21" customHeight="1" thickBot="1">
      <c r="A4" s="43"/>
      <c r="B4" s="30"/>
      <c r="C4" s="30"/>
      <c r="D4" s="30"/>
      <c r="E4" s="30"/>
      <c r="F4" s="30"/>
    </row>
    <row r="5" s="51" customFormat="1" ht="56.25" customHeight="1" thickBot="1">
      <c r="A5" s="52" t="s">
        <v>959</v>
      </c>
    </row>
    <row r="6" spans="1:6" s="8" customFormat="1" ht="10.5" customHeight="1" thickBot="1">
      <c r="A6" s="22"/>
      <c r="B6" s="47"/>
      <c r="C6" s="47"/>
      <c r="D6" s="47"/>
      <c r="E6" s="47"/>
      <c r="F6" s="47"/>
    </row>
    <row r="7" spans="1:6" s="9" customFormat="1" ht="47.25" customHeight="1" thickBot="1">
      <c r="A7" s="24"/>
      <c r="B7" s="86" t="s">
        <v>956</v>
      </c>
      <c r="C7" s="138" t="s">
        <v>957</v>
      </c>
      <c r="D7" s="138" t="s">
        <v>961</v>
      </c>
      <c r="E7" s="86" t="s">
        <v>958</v>
      </c>
      <c r="F7" s="138" t="s">
        <v>962</v>
      </c>
    </row>
    <row r="8" spans="1:6" s="60" customFormat="1" ht="39.75" customHeight="1" thickBot="1">
      <c r="A8" s="107" t="s">
        <v>317</v>
      </c>
      <c r="B8" s="64">
        <f>'riepilogo per provveditorato'!D24</f>
        <v>72</v>
      </c>
      <c r="C8" s="64">
        <f>'riepilogo per provveditorato'!E24</f>
        <v>99</v>
      </c>
      <c r="D8" s="149">
        <f>(C8*100)/B8</f>
        <v>137.5</v>
      </c>
      <c r="E8" s="64">
        <f>'riepilogo per provveditorato'!F24</f>
        <v>171</v>
      </c>
      <c r="F8" s="149">
        <f>(E8*100)/$E$16</f>
        <v>31.78438661710037</v>
      </c>
    </row>
    <row r="9" spans="1:6" s="92" customFormat="1" ht="39.75" customHeight="1" thickBot="1">
      <c r="A9" s="107" t="s">
        <v>321</v>
      </c>
      <c r="B9" s="64">
        <f>'riepilogo per provveditorato'!G24</f>
        <v>123</v>
      </c>
      <c r="C9" s="64">
        <f>'riepilogo per provveditorato'!H24</f>
        <v>4</v>
      </c>
      <c r="D9" s="149">
        <f aca="true" t="shared" si="0" ref="D9:D16">(C9*100)/B9</f>
        <v>3.252032520325203</v>
      </c>
      <c r="E9" s="64">
        <f>'riepilogo per provveditorato'!I24</f>
        <v>127</v>
      </c>
      <c r="F9" s="149">
        <f aca="true" t="shared" si="1" ref="F9:F16">(E9*100)/$E$16</f>
        <v>23.605947955390334</v>
      </c>
    </row>
    <row r="10" spans="1:6" s="92" customFormat="1" ht="39.75" customHeight="1" thickBot="1">
      <c r="A10" s="107" t="s">
        <v>316</v>
      </c>
      <c r="B10" s="64">
        <f>'riepilogo per provveditorato'!J24</f>
        <v>55</v>
      </c>
      <c r="C10" s="64">
        <f>'riepilogo per provveditorato'!K24</f>
        <v>47</v>
      </c>
      <c r="D10" s="149">
        <f t="shared" si="0"/>
        <v>85.45454545454545</v>
      </c>
      <c r="E10" s="64">
        <f>'riepilogo per provveditorato'!L24</f>
        <v>102</v>
      </c>
      <c r="F10" s="149">
        <f t="shared" si="1"/>
        <v>18.95910780669145</v>
      </c>
    </row>
    <row r="11" spans="1:6" s="92" customFormat="1" ht="39.75" customHeight="1" thickBot="1">
      <c r="A11" s="107" t="s">
        <v>318</v>
      </c>
      <c r="B11" s="64">
        <f>'riepilogo per provveditorato'!M24</f>
        <v>84</v>
      </c>
      <c r="C11" s="64">
        <f>'riepilogo per provveditorato'!N24</f>
        <v>17</v>
      </c>
      <c r="D11" s="149">
        <f t="shared" si="0"/>
        <v>20.238095238095237</v>
      </c>
      <c r="E11" s="64">
        <f>'riepilogo per provveditorato'!O24</f>
        <v>101</v>
      </c>
      <c r="F11" s="149">
        <f t="shared" si="1"/>
        <v>18.773234200743495</v>
      </c>
    </row>
    <row r="12" spans="1:6" s="92" customFormat="1" ht="39.75" customHeight="1" thickBot="1">
      <c r="A12" s="107" t="s">
        <v>960</v>
      </c>
      <c r="B12" s="64">
        <f>'riepilogo per provveditorato'!P24</f>
        <v>3</v>
      </c>
      <c r="C12" s="64">
        <f>'riepilogo per provveditorato'!Q24</f>
        <v>0</v>
      </c>
      <c r="D12" s="149">
        <f t="shared" si="0"/>
        <v>0</v>
      </c>
      <c r="E12" s="64">
        <f>'riepilogo per provveditorato'!R24</f>
        <v>3</v>
      </c>
      <c r="F12" s="149">
        <f t="shared" si="1"/>
        <v>0.5576208178438662</v>
      </c>
    </row>
    <row r="13" spans="1:6" s="92" customFormat="1" ht="39.75" customHeight="1" thickBot="1">
      <c r="A13" s="107" t="s">
        <v>413</v>
      </c>
      <c r="B13" s="64">
        <f>'riepilogo per provveditorato'!S24</f>
        <v>5</v>
      </c>
      <c r="C13" s="64">
        <f>'riepilogo per provveditorato'!T24</f>
        <v>1</v>
      </c>
      <c r="D13" s="149">
        <f t="shared" si="0"/>
        <v>20</v>
      </c>
      <c r="E13" s="64">
        <f>'riepilogo per provveditorato'!U24</f>
        <v>6</v>
      </c>
      <c r="F13" s="149">
        <f t="shared" si="1"/>
        <v>1.1152416356877324</v>
      </c>
    </row>
    <row r="14" spans="1:6" s="92" customFormat="1" ht="39.75" customHeight="1" thickBot="1">
      <c r="A14" s="107" t="s">
        <v>319</v>
      </c>
      <c r="B14" s="64">
        <f>'riepilogo per provveditorato'!V24</f>
        <v>16</v>
      </c>
      <c r="C14" s="64">
        <f>'riepilogo per provveditorato'!W24</f>
        <v>3</v>
      </c>
      <c r="D14" s="149">
        <f t="shared" si="0"/>
        <v>18.75</v>
      </c>
      <c r="E14" s="64">
        <f>'riepilogo per provveditorato'!X24</f>
        <v>19</v>
      </c>
      <c r="F14" s="149">
        <f t="shared" si="1"/>
        <v>3.5315985130111525</v>
      </c>
    </row>
    <row r="15" spans="1:6" s="92" customFormat="1" ht="39.75" customHeight="1" thickBot="1">
      <c r="A15" s="107" t="s">
        <v>320</v>
      </c>
      <c r="B15" s="64">
        <f>'riepilogo per provveditorato'!Y24</f>
        <v>8</v>
      </c>
      <c r="C15" s="64">
        <f>'riepilogo per provveditorato'!Z24</f>
        <v>1</v>
      </c>
      <c r="D15" s="149">
        <f t="shared" si="0"/>
        <v>12.5</v>
      </c>
      <c r="E15" s="64">
        <f>'riepilogo per provveditorato'!AA24</f>
        <v>9</v>
      </c>
      <c r="F15" s="149">
        <f t="shared" si="1"/>
        <v>1.6728624535315986</v>
      </c>
    </row>
    <row r="16" spans="1:6" s="125" customFormat="1" ht="56.25" customHeight="1" thickBot="1">
      <c r="A16" s="146" t="s">
        <v>192</v>
      </c>
      <c r="B16" s="147">
        <f>SUM(B8:B15)</f>
        <v>366</v>
      </c>
      <c r="C16" s="147">
        <f>SUM(C8:C15)</f>
        <v>172</v>
      </c>
      <c r="D16" s="150">
        <f t="shared" si="0"/>
        <v>46.994535519125684</v>
      </c>
      <c r="E16" s="147">
        <f>SUM(E8:E15)</f>
        <v>538</v>
      </c>
      <c r="F16" s="150">
        <f t="shared" si="1"/>
        <v>100</v>
      </c>
    </row>
  </sheetData>
  <sheetProtection/>
  <mergeCells count="1">
    <mergeCell ref="B1:F1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zoomScalePageLayoutView="0" workbookViewId="0" topLeftCell="B1">
      <pane xSplit="2" ySplit="7" topLeftCell="F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8" sqref="L8"/>
    </sheetView>
  </sheetViews>
  <sheetFormatPr defaultColWidth="9.140625" defaultRowHeight="12.75"/>
  <cols>
    <col min="1" max="1" width="25.00390625" style="3" hidden="1" customWidth="1"/>
    <col min="2" max="2" width="34.421875" style="1" customWidth="1"/>
    <col min="3" max="3" width="14.00390625" style="3" customWidth="1"/>
    <col min="4" max="5" width="20.7109375" style="10" hidden="1" customWidth="1"/>
    <col min="6" max="6" width="20.7109375" style="10" customWidth="1"/>
    <col min="7" max="7" width="0.13671875" style="10" customWidth="1"/>
    <col min="8" max="8" width="20.7109375" style="10" hidden="1" customWidth="1"/>
    <col min="9" max="9" width="20.57421875" style="10" customWidth="1"/>
    <col min="10" max="11" width="20.7109375" style="10" hidden="1" customWidth="1"/>
    <col min="12" max="12" width="20.28125" style="10" customWidth="1"/>
    <col min="13" max="14" width="20.7109375" style="10" hidden="1" customWidth="1"/>
    <col min="15" max="15" width="28.00390625" style="10" customWidth="1"/>
    <col min="16" max="17" width="20.7109375" style="10" hidden="1" customWidth="1"/>
    <col min="18" max="18" width="20.7109375" style="10" customWidth="1"/>
    <col min="19" max="20" width="20.7109375" style="10" hidden="1" customWidth="1"/>
    <col min="21" max="21" width="20.7109375" style="10" customWidth="1"/>
    <col min="22" max="23" width="20.7109375" style="10" hidden="1" customWidth="1"/>
    <col min="24" max="24" width="20.57421875" style="10" customWidth="1"/>
    <col min="25" max="26" width="20.7109375" style="10" hidden="1" customWidth="1"/>
    <col min="27" max="27" width="20.57421875" style="10" customWidth="1"/>
    <col min="28" max="29" width="20.7109375" style="10" hidden="1" customWidth="1"/>
    <col min="30" max="30" width="20.7109375" style="10" customWidth="1"/>
    <col min="31" max="16384" width="9.140625" style="3" customWidth="1"/>
  </cols>
  <sheetData>
    <row r="1" spans="2:30" s="39" customFormat="1" ht="96" customHeight="1" thickBot="1">
      <c r="B1" s="55" t="s">
        <v>967</v>
      </c>
      <c r="C1" s="14"/>
      <c r="D1" s="14"/>
      <c r="E1" s="14"/>
      <c r="F1" s="160" t="s">
        <v>955</v>
      </c>
      <c r="G1" s="161"/>
      <c r="H1" s="161"/>
      <c r="I1" s="161"/>
      <c r="J1" s="161"/>
      <c r="K1" s="161"/>
      <c r="L1" s="161"/>
      <c r="M1" s="161"/>
      <c r="N1" s="161"/>
      <c r="O1" s="16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2:30" s="4" customFormat="1" ht="51.75" customHeight="1">
      <c r="B2" s="169" t="s">
        <v>335</v>
      </c>
      <c r="C2" s="17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2:30" s="5" customFormat="1" ht="17.25" customHeight="1">
      <c r="B3" s="42"/>
      <c r="C3" s="5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0" s="6" customFormat="1" ht="21" customHeight="1" thickBot="1">
      <c r="B4" s="43"/>
      <c r="C4" s="5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2:30" s="51" customFormat="1" ht="56.25" customHeight="1" thickBot="1">
      <c r="B5" s="52" t="s">
        <v>212</v>
      </c>
      <c r="D5" s="54" t="s">
        <v>317</v>
      </c>
      <c r="E5" s="54" t="s">
        <v>317</v>
      </c>
      <c r="F5" s="54" t="s">
        <v>317</v>
      </c>
      <c r="G5" s="54" t="s">
        <v>321</v>
      </c>
      <c r="H5" s="54" t="s">
        <v>321</v>
      </c>
      <c r="I5" s="54" t="s">
        <v>321</v>
      </c>
      <c r="J5" s="54" t="s">
        <v>316</v>
      </c>
      <c r="K5" s="54" t="s">
        <v>316</v>
      </c>
      <c r="L5" s="54" t="s">
        <v>316</v>
      </c>
      <c r="M5" s="54" t="s">
        <v>318</v>
      </c>
      <c r="N5" s="54" t="s">
        <v>318</v>
      </c>
      <c r="O5" s="54" t="s">
        <v>318</v>
      </c>
      <c r="P5" s="54" t="s">
        <v>937</v>
      </c>
      <c r="Q5" s="54" t="s">
        <v>937</v>
      </c>
      <c r="R5" s="54" t="s">
        <v>937</v>
      </c>
      <c r="S5" s="54" t="s">
        <v>413</v>
      </c>
      <c r="T5" s="54" t="s">
        <v>413</v>
      </c>
      <c r="U5" s="54" t="s">
        <v>413</v>
      </c>
      <c r="V5" s="54" t="s">
        <v>319</v>
      </c>
      <c r="W5" s="54" t="s">
        <v>319</v>
      </c>
      <c r="X5" s="54" t="s">
        <v>319</v>
      </c>
      <c r="Y5" s="54" t="s">
        <v>320</v>
      </c>
      <c r="Z5" s="54" t="s">
        <v>320</v>
      </c>
      <c r="AA5" s="54" t="s">
        <v>320</v>
      </c>
      <c r="AB5" s="54" t="s">
        <v>191</v>
      </c>
      <c r="AC5" s="54" t="s">
        <v>191</v>
      </c>
      <c r="AD5" s="54" t="s">
        <v>191</v>
      </c>
    </row>
    <row r="6" spans="2:30" s="8" customFormat="1" ht="10.5" customHeight="1" thickBot="1">
      <c r="B6" s="22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</row>
    <row r="7" spans="2:30" s="9" customFormat="1" ht="47.25" customHeight="1" thickBot="1">
      <c r="B7" s="24"/>
      <c r="D7" s="86" t="s">
        <v>956</v>
      </c>
      <c r="E7" s="138" t="s">
        <v>957</v>
      </c>
      <c r="F7" s="86" t="s">
        <v>958</v>
      </c>
      <c r="G7" s="86" t="s">
        <v>956</v>
      </c>
      <c r="H7" s="138" t="s">
        <v>957</v>
      </c>
      <c r="I7" s="86" t="s">
        <v>958</v>
      </c>
      <c r="J7" s="86" t="s">
        <v>956</v>
      </c>
      <c r="K7" s="138" t="s">
        <v>957</v>
      </c>
      <c r="L7" s="86" t="s">
        <v>958</v>
      </c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</row>
    <row r="8" spans="1:30" s="60" customFormat="1" ht="39.75" customHeight="1" thickBot="1">
      <c r="A8" s="60" t="s">
        <v>808</v>
      </c>
      <c r="B8" s="107" t="s">
        <v>754</v>
      </c>
      <c r="D8" s="64">
        <f>'PRAP ANCONA'!M21</f>
        <v>1</v>
      </c>
      <c r="E8" s="128">
        <f>'PRAP ANCONA'!N21</f>
        <v>5</v>
      </c>
      <c r="F8" s="64">
        <f>'PRAP ANCONA'!O21</f>
        <v>6</v>
      </c>
      <c r="G8" s="64">
        <f>'PRAP ANCONA'!P21</f>
        <v>4</v>
      </c>
      <c r="H8" s="128">
        <f>'PRAP ANCONA'!Q21</f>
        <v>0</v>
      </c>
      <c r="I8" s="64">
        <f>'PRAP ANCONA'!R21</f>
        <v>4</v>
      </c>
      <c r="J8" s="64">
        <f>'PRAP ANCONA'!S21</f>
        <v>2</v>
      </c>
      <c r="K8" s="128">
        <f>'PRAP ANCONA'!T21</f>
        <v>2</v>
      </c>
      <c r="L8" s="64">
        <f>'PRAP ANCONA'!U21</f>
        <v>4</v>
      </c>
      <c r="M8" s="64">
        <f>'PRAP ANCONA'!V21</f>
        <v>2</v>
      </c>
      <c r="N8" s="128">
        <f>'PRAP ANCONA'!W21</f>
        <v>0</v>
      </c>
      <c r="O8" s="64">
        <f>'PRAP ANCONA'!X21</f>
        <v>2</v>
      </c>
      <c r="P8" s="64">
        <f>'PRAP ANCONA'!Y21</f>
        <v>0</v>
      </c>
      <c r="Q8" s="128">
        <f>'PRAP ANCONA'!Z21</f>
        <v>0</v>
      </c>
      <c r="R8" s="64">
        <f>'PRAP ANCONA'!AA21</f>
        <v>0</v>
      </c>
      <c r="S8" s="64">
        <f>'PRAP ANCONA'!AB21</f>
        <v>0</v>
      </c>
      <c r="T8" s="128">
        <f>'PRAP ANCONA'!AC21</f>
        <v>0</v>
      </c>
      <c r="U8" s="64">
        <f>'PRAP ANCONA'!AD21</f>
        <v>0</v>
      </c>
      <c r="V8" s="64">
        <f>'PRAP ANCONA'!AE21</f>
        <v>0</v>
      </c>
      <c r="W8" s="128">
        <f>'PRAP ANCONA'!AF21</f>
        <v>0</v>
      </c>
      <c r="X8" s="64">
        <f>'PRAP ANCONA'!AG21</f>
        <v>0</v>
      </c>
      <c r="Y8" s="64">
        <f>'PRAP ANCONA'!AH21</f>
        <v>0</v>
      </c>
      <c r="Z8" s="128">
        <f>'PRAP ANCONA'!AI21</f>
        <v>0</v>
      </c>
      <c r="AA8" s="64">
        <f>'PRAP ANCONA'!AJ21</f>
        <v>0</v>
      </c>
      <c r="AB8" s="64">
        <f aca="true" t="shared" si="0" ref="AB8:AB22">D8+G8+J8+M8+P8+S8+V8+Y8</f>
        <v>9</v>
      </c>
      <c r="AC8" s="64">
        <f aca="true" t="shared" si="1" ref="AC8:AC22">E8+H8+K8+N8+Q8+T8+W8+Z8</f>
        <v>7</v>
      </c>
      <c r="AD8" s="64">
        <f aca="true" t="shared" si="2" ref="AD8:AD22">SUM(AB8:AC8)</f>
        <v>16</v>
      </c>
    </row>
    <row r="9" spans="1:30" s="92" customFormat="1" ht="39.75" customHeight="1" thickBot="1">
      <c r="A9" s="60" t="s">
        <v>809</v>
      </c>
      <c r="B9" s="107" t="s">
        <v>757</v>
      </c>
      <c r="D9" s="64">
        <f>'PRAP BARI'!M30</f>
        <v>4</v>
      </c>
      <c r="E9" s="128">
        <f>'PRAP BARI'!N30</f>
        <v>0</v>
      </c>
      <c r="F9" s="64">
        <f>'PRAP BARI'!O30</f>
        <v>4</v>
      </c>
      <c r="G9" s="64">
        <f>'PRAP BARI'!P30</f>
        <v>9</v>
      </c>
      <c r="H9" s="128">
        <f>'PRAP BARI'!Q30</f>
        <v>0</v>
      </c>
      <c r="I9" s="64">
        <f>'PRAP BARI'!R30</f>
        <v>9</v>
      </c>
      <c r="J9" s="64">
        <f>'PRAP BARI'!S30</f>
        <v>2</v>
      </c>
      <c r="K9" s="128">
        <f>'PRAP BARI'!T30</f>
        <v>0</v>
      </c>
      <c r="L9" s="64">
        <f>'PRAP BARI'!U30</f>
        <v>2</v>
      </c>
      <c r="M9" s="64">
        <f>'PRAP BARI'!V30</f>
        <v>6</v>
      </c>
      <c r="N9" s="128">
        <f>'PRAP BARI'!W30</f>
        <v>0</v>
      </c>
      <c r="O9" s="64">
        <f>'PRAP BARI'!X30</f>
        <v>6</v>
      </c>
      <c r="P9" s="64">
        <f>'PRAP BARI'!Y30</f>
        <v>0</v>
      </c>
      <c r="Q9" s="128">
        <f>'PRAP BARI'!Z30</f>
        <v>0</v>
      </c>
      <c r="R9" s="64">
        <f>'PRAP BARI'!AA30</f>
        <v>0</v>
      </c>
      <c r="S9" s="64">
        <f>'PRAP BARI'!AB30</f>
        <v>0</v>
      </c>
      <c r="T9" s="128">
        <f>'PRAP BARI'!AC30</f>
        <v>0</v>
      </c>
      <c r="U9" s="64">
        <f>'PRAP BARI'!AD30</f>
        <v>0</v>
      </c>
      <c r="V9" s="64">
        <f>'PRAP BARI'!AE30</f>
        <v>0</v>
      </c>
      <c r="W9" s="128">
        <f>'PRAP BARI'!AF30</f>
        <v>1</v>
      </c>
      <c r="X9" s="64">
        <f>'PRAP BARI'!AG30</f>
        <v>1</v>
      </c>
      <c r="Y9" s="64">
        <f>'PRAP BARI'!AH30</f>
        <v>0</v>
      </c>
      <c r="Z9" s="128">
        <f>'PRAP BARI'!AI30</f>
        <v>0</v>
      </c>
      <c r="AA9" s="64">
        <f>'PRAP BARI'!AJ30</f>
        <v>0</v>
      </c>
      <c r="AB9" s="64">
        <f t="shared" si="0"/>
        <v>21</v>
      </c>
      <c r="AC9" s="64">
        <f t="shared" si="1"/>
        <v>1</v>
      </c>
      <c r="AD9" s="64">
        <f t="shared" si="2"/>
        <v>22</v>
      </c>
    </row>
    <row r="10" spans="1:30" s="92" customFormat="1" ht="39.75" customHeight="1" thickBot="1">
      <c r="A10" s="60" t="s">
        <v>810</v>
      </c>
      <c r="B10" s="107" t="s">
        <v>745</v>
      </c>
      <c r="D10" s="64">
        <f>'PRAP BOLOGNA'!M31</f>
        <v>3</v>
      </c>
      <c r="E10" s="128">
        <f>'PRAP BOLOGNA'!N31</f>
        <v>11</v>
      </c>
      <c r="F10" s="64">
        <f>'PRAP BOLOGNA'!O31</f>
        <v>14</v>
      </c>
      <c r="G10" s="64">
        <f>'PRAP BOLOGNA'!P31</f>
        <v>11</v>
      </c>
      <c r="H10" s="128">
        <f>'PRAP BOLOGNA'!Q31</f>
        <v>0</v>
      </c>
      <c r="I10" s="64">
        <f>'PRAP BOLOGNA'!R31</f>
        <v>11</v>
      </c>
      <c r="J10" s="64">
        <f>'PRAP BOLOGNA'!S31</f>
        <v>3</v>
      </c>
      <c r="K10" s="128">
        <f>'PRAP BOLOGNA'!T31</f>
        <v>10</v>
      </c>
      <c r="L10" s="64">
        <f>'PRAP BOLOGNA'!U31</f>
        <v>13</v>
      </c>
      <c r="M10" s="64">
        <f>'PRAP BOLOGNA'!V31</f>
        <v>5</v>
      </c>
      <c r="N10" s="128">
        <f>'PRAP BOLOGNA'!W31</f>
        <v>2</v>
      </c>
      <c r="O10" s="64">
        <f>'PRAP BOLOGNA'!X31</f>
        <v>7</v>
      </c>
      <c r="P10" s="64">
        <f>'PRAP BOLOGNA'!Y31</f>
        <v>0</v>
      </c>
      <c r="Q10" s="128">
        <f>'PRAP BOLOGNA'!Z31</f>
        <v>0</v>
      </c>
      <c r="R10" s="64">
        <f>'PRAP BOLOGNA'!AA31</f>
        <v>0</v>
      </c>
      <c r="S10" s="64">
        <f>'PRAP BOLOGNA'!AB31</f>
        <v>0</v>
      </c>
      <c r="T10" s="128">
        <f>'PRAP BOLOGNA'!AC31</f>
        <v>0</v>
      </c>
      <c r="U10" s="64">
        <f>'PRAP BOLOGNA'!AD31</f>
        <v>0</v>
      </c>
      <c r="V10" s="64">
        <f>'PRAP BOLOGNA'!AE31</f>
        <v>0</v>
      </c>
      <c r="W10" s="128">
        <f>'PRAP BOLOGNA'!AF31</f>
        <v>0</v>
      </c>
      <c r="X10" s="64">
        <f>'PRAP BOLOGNA'!AG31</f>
        <v>0</v>
      </c>
      <c r="Y10" s="64">
        <f>'PRAP BOLOGNA'!AH31</f>
        <v>0</v>
      </c>
      <c r="Z10" s="128">
        <f>'PRAP BOLOGNA'!AI31</f>
        <v>0</v>
      </c>
      <c r="AA10" s="64">
        <f>'PRAP BOLOGNA'!AJ31</f>
        <v>0</v>
      </c>
      <c r="AB10" s="64">
        <f t="shared" si="0"/>
        <v>22</v>
      </c>
      <c r="AC10" s="64">
        <f t="shared" si="1"/>
        <v>23</v>
      </c>
      <c r="AD10" s="64">
        <f t="shared" si="2"/>
        <v>45</v>
      </c>
    </row>
    <row r="11" spans="1:30" s="92" customFormat="1" ht="39.75" customHeight="1" thickBot="1">
      <c r="A11" s="60" t="s">
        <v>811</v>
      </c>
      <c r="B11" s="107" t="s">
        <v>759</v>
      </c>
      <c r="D11" s="64">
        <f>'PRAP CAGLIARI'!M27</f>
        <v>2</v>
      </c>
      <c r="E11" s="128">
        <f>'PRAP CAGLIARI'!N27</f>
        <v>6</v>
      </c>
      <c r="F11" s="64">
        <f>'PRAP CAGLIARI'!O27</f>
        <v>8</v>
      </c>
      <c r="G11" s="64">
        <f>'PRAP CAGLIARI'!P27</f>
        <v>8</v>
      </c>
      <c r="H11" s="128">
        <f>'PRAP CAGLIARI'!Q27</f>
        <v>0</v>
      </c>
      <c r="I11" s="64">
        <f>'PRAP CAGLIARI'!R27</f>
        <v>8</v>
      </c>
      <c r="J11" s="64">
        <f>'PRAP CAGLIARI'!S27</f>
        <v>4</v>
      </c>
      <c r="K11" s="128">
        <f>'PRAP CAGLIARI'!T27</f>
        <v>5</v>
      </c>
      <c r="L11" s="64">
        <f>'PRAP CAGLIARI'!U27</f>
        <v>9</v>
      </c>
      <c r="M11" s="64">
        <f>'PRAP CAGLIARI'!V27</f>
        <v>4</v>
      </c>
      <c r="N11" s="128">
        <f>'PRAP CAGLIARI'!W27</f>
        <v>6</v>
      </c>
      <c r="O11" s="64">
        <f>'PRAP CAGLIARI'!X27</f>
        <v>10</v>
      </c>
      <c r="P11" s="64">
        <f>'PRAP CAGLIARI'!Y27</f>
        <v>1</v>
      </c>
      <c r="Q11" s="128">
        <f>'PRAP CAGLIARI'!Z27</f>
        <v>0</v>
      </c>
      <c r="R11" s="64">
        <f>'PRAP CAGLIARI'!AA27</f>
        <v>1</v>
      </c>
      <c r="S11" s="64">
        <f>'PRAP CAGLIARI'!AB27</f>
        <v>0</v>
      </c>
      <c r="T11" s="128">
        <f>'PRAP CAGLIARI'!AC27</f>
        <v>0</v>
      </c>
      <c r="U11" s="64">
        <f>'PRAP CAGLIARI'!AD27</f>
        <v>0</v>
      </c>
      <c r="V11" s="64">
        <f>'PRAP CAGLIARI'!AE27</f>
        <v>2</v>
      </c>
      <c r="W11" s="128">
        <f>'PRAP CAGLIARI'!AF27</f>
        <v>0</v>
      </c>
      <c r="X11" s="64">
        <f>'PRAP CAGLIARI'!AG27</f>
        <v>2</v>
      </c>
      <c r="Y11" s="64">
        <f>'PRAP CAGLIARI'!AH27</f>
        <v>1</v>
      </c>
      <c r="Z11" s="128">
        <f>'PRAP CAGLIARI'!AI27</f>
        <v>0</v>
      </c>
      <c r="AA11" s="64">
        <f>'PRAP CAGLIARI'!AJ27</f>
        <v>1</v>
      </c>
      <c r="AB11" s="64">
        <f t="shared" si="0"/>
        <v>22</v>
      </c>
      <c r="AC11" s="64">
        <f t="shared" si="1"/>
        <v>17</v>
      </c>
      <c r="AD11" s="64">
        <f t="shared" si="2"/>
        <v>39</v>
      </c>
    </row>
    <row r="12" spans="1:30" s="92" customFormat="1" ht="39.75" customHeight="1" thickBot="1">
      <c r="A12" s="60" t="s">
        <v>809</v>
      </c>
      <c r="B12" s="107" t="s">
        <v>743</v>
      </c>
      <c r="D12" s="64">
        <f>'PRAP CATANZARO'!M26</f>
        <v>9</v>
      </c>
      <c r="E12" s="128">
        <f>'PRAP CATANZARO'!N26</f>
        <v>5</v>
      </c>
      <c r="F12" s="64">
        <f>'PRAP CATANZARO'!O26</f>
        <v>14</v>
      </c>
      <c r="G12" s="64">
        <f>'PRAP CATANZARO'!P26</f>
        <v>8</v>
      </c>
      <c r="H12" s="128">
        <f>'PRAP CATANZARO'!Q26</f>
        <v>0</v>
      </c>
      <c r="I12" s="64">
        <f>'PRAP CATANZARO'!R26</f>
        <v>8</v>
      </c>
      <c r="J12" s="64">
        <f>'PRAP CATANZARO'!S26</f>
        <v>2</v>
      </c>
      <c r="K12" s="128">
        <f>'PRAP CATANZARO'!T26</f>
        <v>1</v>
      </c>
      <c r="L12" s="64">
        <f>'PRAP CATANZARO'!U26</f>
        <v>3</v>
      </c>
      <c r="M12" s="64">
        <f>'PRAP CATANZARO'!V26</f>
        <v>10</v>
      </c>
      <c r="N12" s="128">
        <f>'PRAP CATANZARO'!W26</f>
        <v>0</v>
      </c>
      <c r="O12" s="64">
        <f>'PRAP CATANZARO'!X26</f>
        <v>10</v>
      </c>
      <c r="P12" s="64">
        <f>'PRAP CATANZARO'!Y26</f>
        <v>0</v>
      </c>
      <c r="Q12" s="128">
        <f>'PRAP CATANZARO'!Z26</f>
        <v>0</v>
      </c>
      <c r="R12" s="64">
        <f>'PRAP CATANZARO'!AA26</f>
        <v>0</v>
      </c>
      <c r="S12" s="64">
        <f>'PRAP CATANZARO'!AB26</f>
        <v>0</v>
      </c>
      <c r="T12" s="128">
        <f>'PRAP CATANZARO'!AC26</f>
        <v>0</v>
      </c>
      <c r="U12" s="64">
        <f>'PRAP CATANZARO'!AD26</f>
        <v>0</v>
      </c>
      <c r="V12" s="64">
        <f>'PRAP CATANZARO'!AE26</f>
        <v>0</v>
      </c>
      <c r="W12" s="128">
        <f>'PRAP CATANZARO'!AF26</f>
        <v>0</v>
      </c>
      <c r="X12" s="64">
        <f>'PRAP CATANZARO'!AG26</f>
        <v>0</v>
      </c>
      <c r="Y12" s="64">
        <f>'PRAP CATANZARO'!AH26</f>
        <v>2</v>
      </c>
      <c r="Z12" s="128">
        <f>'PRAP CATANZARO'!AI26</f>
        <v>0</v>
      </c>
      <c r="AA12" s="64">
        <f>'PRAP CATANZARO'!AJ26</f>
        <v>2</v>
      </c>
      <c r="AB12" s="64">
        <f t="shared" si="0"/>
        <v>31</v>
      </c>
      <c r="AC12" s="64">
        <f t="shared" si="1"/>
        <v>6</v>
      </c>
      <c r="AD12" s="64">
        <f t="shared" si="2"/>
        <v>37</v>
      </c>
    </row>
    <row r="13" spans="1:30" s="92" customFormat="1" ht="39.75" customHeight="1" thickBot="1">
      <c r="A13" s="60" t="s">
        <v>808</v>
      </c>
      <c r="B13" s="107" t="s">
        <v>763</v>
      </c>
      <c r="D13" s="64">
        <f>'PRAP FIRENZE'!M41</f>
        <v>7</v>
      </c>
      <c r="E13" s="128">
        <f>'PRAP FIRENZE'!N41</f>
        <v>4</v>
      </c>
      <c r="F13" s="64">
        <f>'PRAP FIRENZE'!O41</f>
        <v>11</v>
      </c>
      <c r="G13" s="64">
        <f>'PRAP FIRENZE'!P41</f>
        <v>10</v>
      </c>
      <c r="H13" s="128">
        <f>'PRAP FIRENZE'!Q41</f>
        <v>0</v>
      </c>
      <c r="I13" s="64">
        <f>'PRAP FIRENZE'!R41</f>
        <v>10</v>
      </c>
      <c r="J13" s="64">
        <f>'PRAP FIRENZE'!S41</f>
        <v>7</v>
      </c>
      <c r="K13" s="128">
        <f>'PRAP FIRENZE'!T41</f>
        <v>2</v>
      </c>
      <c r="L13" s="64">
        <f>'PRAP FIRENZE'!U41</f>
        <v>9</v>
      </c>
      <c r="M13" s="64">
        <f>'PRAP FIRENZE'!V41</f>
        <v>11</v>
      </c>
      <c r="N13" s="128">
        <f>'PRAP FIRENZE'!W41</f>
        <v>0</v>
      </c>
      <c r="O13" s="64">
        <f>'PRAP FIRENZE'!X41</f>
        <v>11</v>
      </c>
      <c r="P13" s="64">
        <f>'PRAP FIRENZE'!Y41</f>
        <v>1</v>
      </c>
      <c r="Q13" s="128">
        <f>'PRAP FIRENZE'!Z41</f>
        <v>0</v>
      </c>
      <c r="R13" s="64">
        <f>'PRAP FIRENZE'!AA41</f>
        <v>1</v>
      </c>
      <c r="S13" s="64">
        <f>'PRAP FIRENZE'!AB41</f>
        <v>1</v>
      </c>
      <c r="T13" s="128">
        <f>'PRAP FIRENZE'!AC41</f>
        <v>1</v>
      </c>
      <c r="U13" s="64">
        <f>'PRAP FIRENZE'!AD41</f>
        <v>2</v>
      </c>
      <c r="V13" s="64">
        <f>'PRAP FIRENZE'!AE41</f>
        <v>0</v>
      </c>
      <c r="W13" s="128">
        <f>'PRAP FIRENZE'!AF41</f>
        <v>2</v>
      </c>
      <c r="X13" s="64">
        <f>'PRAP FIRENZE'!AG41</f>
        <v>2</v>
      </c>
      <c r="Y13" s="64">
        <f>'PRAP FIRENZE'!AH41</f>
        <v>0</v>
      </c>
      <c r="Z13" s="128">
        <f>'PRAP FIRENZE'!AI41</f>
        <v>0</v>
      </c>
      <c r="AA13" s="64">
        <f>'PRAP FIRENZE'!AJ41</f>
        <v>0</v>
      </c>
      <c r="AB13" s="64">
        <f t="shared" si="0"/>
        <v>37</v>
      </c>
      <c r="AC13" s="64">
        <f t="shared" si="1"/>
        <v>9</v>
      </c>
      <c r="AD13" s="64">
        <f t="shared" si="2"/>
        <v>46</v>
      </c>
    </row>
    <row r="14" spans="1:30" s="92" customFormat="1" ht="39.75" customHeight="1" thickBot="1">
      <c r="A14" s="60" t="s">
        <v>810</v>
      </c>
      <c r="B14" s="107" t="s">
        <v>750</v>
      </c>
      <c r="D14" s="64">
        <f>'PRAP GENOVA'!M20</f>
        <v>2</v>
      </c>
      <c r="E14" s="128">
        <f>'PRAP GENOVA'!N20</f>
        <v>5</v>
      </c>
      <c r="F14" s="64">
        <f>'PRAP GENOVA'!O20</f>
        <v>7</v>
      </c>
      <c r="G14" s="64">
        <f>'PRAP GENOVA'!P20</f>
        <v>0</v>
      </c>
      <c r="H14" s="128">
        <f>'PRAP GENOVA'!Q20</f>
        <v>0</v>
      </c>
      <c r="I14" s="64">
        <f>'PRAP GENOVA'!R20</f>
        <v>0</v>
      </c>
      <c r="J14" s="64">
        <f>'PRAP GENOVA'!S20</f>
        <v>0</v>
      </c>
      <c r="K14" s="128">
        <f>'PRAP GENOVA'!T20</f>
        <v>5</v>
      </c>
      <c r="L14" s="64">
        <f>'PRAP GENOVA'!U20</f>
        <v>5</v>
      </c>
      <c r="M14" s="64">
        <f>'PRAP GENOVA'!V20</f>
        <v>1</v>
      </c>
      <c r="N14" s="128">
        <f>'PRAP GENOVA'!W20</f>
        <v>1</v>
      </c>
      <c r="O14" s="64">
        <f>'PRAP GENOVA'!X20</f>
        <v>2</v>
      </c>
      <c r="P14" s="64">
        <f>'PRAP GENOVA'!Y20</f>
        <v>0</v>
      </c>
      <c r="Q14" s="128">
        <f>'PRAP GENOVA'!Z20</f>
        <v>0</v>
      </c>
      <c r="R14" s="64">
        <f>'PRAP GENOVA'!AA20</f>
        <v>0</v>
      </c>
      <c r="S14" s="64">
        <f>'PRAP GENOVA'!AB20</f>
        <v>0</v>
      </c>
      <c r="T14" s="128">
        <f>'PRAP GENOVA'!AC20</f>
        <v>0</v>
      </c>
      <c r="U14" s="64">
        <f>'PRAP GENOVA'!AD20</f>
        <v>0</v>
      </c>
      <c r="V14" s="64">
        <f>'PRAP GENOVA'!AE20</f>
        <v>0</v>
      </c>
      <c r="W14" s="128">
        <f>'PRAP GENOVA'!AF20</f>
        <v>0</v>
      </c>
      <c r="X14" s="64">
        <f>'PRAP GENOVA'!AG20</f>
        <v>0</v>
      </c>
      <c r="Y14" s="64">
        <f>'PRAP GENOVA'!AH20</f>
        <v>0</v>
      </c>
      <c r="Z14" s="128">
        <f>'PRAP GENOVA'!AI20</f>
        <v>0</v>
      </c>
      <c r="AA14" s="64">
        <f>'PRAP GENOVA'!AJ20</f>
        <v>0</v>
      </c>
      <c r="AB14" s="64">
        <f t="shared" si="0"/>
        <v>3</v>
      </c>
      <c r="AC14" s="64">
        <f t="shared" si="1"/>
        <v>11</v>
      </c>
      <c r="AD14" s="64">
        <f t="shared" si="2"/>
        <v>14</v>
      </c>
    </row>
    <row r="15" spans="1:30" s="92" customFormat="1" ht="39.75" customHeight="1" thickBot="1">
      <c r="A15" s="60" t="s">
        <v>810</v>
      </c>
      <c r="B15" s="107" t="s">
        <v>752</v>
      </c>
      <c r="D15" s="64">
        <f>'PRAP MILANO'!M38</f>
        <v>4</v>
      </c>
      <c r="E15" s="128">
        <f>'PRAP MILANO'!N38</f>
        <v>19</v>
      </c>
      <c r="F15" s="64">
        <f>'PRAP MILANO'!O38</f>
        <v>23</v>
      </c>
      <c r="G15" s="64">
        <f>'PRAP MILANO'!P38</f>
        <v>6</v>
      </c>
      <c r="H15" s="128">
        <f>'PRAP MILANO'!Q38</f>
        <v>3</v>
      </c>
      <c r="I15" s="64">
        <f>'PRAP MILANO'!R38</f>
        <v>9</v>
      </c>
      <c r="J15" s="64">
        <f>'PRAP MILANO'!S38</f>
        <v>4</v>
      </c>
      <c r="K15" s="128">
        <f>'PRAP MILANO'!T38</f>
        <v>11</v>
      </c>
      <c r="L15" s="64">
        <f>'PRAP MILANO'!U38</f>
        <v>15</v>
      </c>
      <c r="M15" s="64">
        <f>'PRAP MILANO'!V38</f>
        <v>7</v>
      </c>
      <c r="N15" s="128">
        <f>'PRAP MILANO'!W38</f>
        <v>4</v>
      </c>
      <c r="O15" s="64">
        <f>'PRAP MILANO'!X38</f>
        <v>11</v>
      </c>
      <c r="P15" s="64">
        <f>'PRAP MILANO'!Y38</f>
        <v>0</v>
      </c>
      <c r="Q15" s="128">
        <f>'PRAP MILANO'!Z38</f>
        <v>0</v>
      </c>
      <c r="R15" s="64">
        <f>'PRAP MILANO'!AA38</f>
        <v>0</v>
      </c>
      <c r="S15" s="64">
        <f>'PRAP MILANO'!AB38</f>
        <v>0</v>
      </c>
      <c r="T15" s="128">
        <f>'PRAP MILANO'!AC38</f>
        <v>0</v>
      </c>
      <c r="U15" s="64">
        <f>'PRAP MILANO'!AD38</f>
        <v>0</v>
      </c>
      <c r="V15" s="64">
        <f>'PRAP MILANO'!AE38</f>
        <v>0</v>
      </c>
      <c r="W15" s="128">
        <f>'PRAP MILANO'!AF38</f>
        <v>0</v>
      </c>
      <c r="X15" s="64">
        <f>'PRAP MILANO'!AG38</f>
        <v>0</v>
      </c>
      <c r="Y15" s="64">
        <f>'PRAP MILANO'!AH38</f>
        <v>0</v>
      </c>
      <c r="Z15" s="128">
        <f>'PRAP MILANO'!AI38</f>
        <v>0</v>
      </c>
      <c r="AA15" s="64">
        <f>'PRAP MILANO'!AJ38</f>
        <v>0</v>
      </c>
      <c r="AB15" s="64">
        <f t="shared" si="0"/>
        <v>21</v>
      </c>
      <c r="AC15" s="64">
        <f t="shared" si="1"/>
        <v>37</v>
      </c>
      <c r="AD15" s="64">
        <f t="shared" si="2"/>
        <v>58</v>
      </c>
    </row>
    <row r="16" spans="1:30" s="125" customFormat="1" ht="39.75" customHeight="1" thickBot="1">
      <c r="A16" s="60" t="s">
        <v>809</v>
      </c>
      <c r="B16" s="107" t="s">
        <v>741</v>
      </c>
      <c r="D16" s="64">
        <f>'PRAP NAPOLI'!M36</f>
        <v>9</v>
      </c>
      <c r="E16" s="128">
        <f>'PRAP NAPOLI'!N36</f>
        <v>2</v>
      </c>
      <c r="F16" s="64">
        <f>'PRAP NAPOLI'!O36</f>
        <v>11</v>
      </c>
      <c r="G16" s="64">
        <f>'PRAP NAPOLI'!P36</f>
        <v>9</v>
      </c>
      <c r="H16" s="128">
        <f>'PRAP NAPOLI'!Q36</f>
        <v>0</v>
      </c>
      <c r="I16" s="64">
        <f>'PRAP NAPOLI'!R36</f>
        <v>9</v>
      </c>
      <c r="J16" s="64">
        <f>'PRAP NAPOLI'!S36</f>
        <v>8</v>
      </c>
      <c r="K16" s="128">
        <f>'PRAP NAPOLI'!T36</f>
        <v>0</v>
      </c>
      <c r="L16" s="64">
        <f>'PRAP NAPOLI'!U36</f>
        <v>8</v>
      </c>
      <c r="M16" s="64">
        <f>'PRAP NAPOLI'!V36</f>
        <v>2</v>
      </c>
      <c r="N16" s="128">
        <f>'PRAP NAPOLI'!W36</f>
        <v>0</v>
      </c>
      <c r="O16" s="64">
        <f>'PRAP NAPOLI'!X36</f>
        <v>2</v>
      </c>
      <c r="P16" s="64">
        <f>'PRAP NAPOLI'!Y36</f>
        <v>1</v>
      </c>
      <c r="Q16" s="128">
        <f>'PRAP NAPOLI'!Z36</f>
        <v>0</v>
      </c>
      <c r="R16" s="64">
        <f>'PRAP NAPOLI'!AA36</f>
        <v>1</v>
      </c>
      <c r="S16" s="64">
        <f>'PRAP NAPOLI'!AB36</f>
        <v>0</v>
      </c>
      <c r="T16" s="128">
        <f>'PRAP NAPOLI'!AC36</f>
        <v>0</v>
      </c>
      <c r="U16" s="64">
        <f>'PRAP NAPOLI'!AD36</f>
        <v>0</v>
      </c>
      <c r="V16" s="64">
        <f>'PRAP NAPOLI'!AE36</f>
        <v>3</v>
      </c>
      <c r="W16" s="128">
        <f>'PRAP NAPOLI'!AF36</f>
        <v>0</v>
      </c>
      <c r="X16" s="64">
        <f>'PRAP NAPOLI'!AG36</f>
        <v>3</v>
      </c>
      <c r="Y16" s="64">
        <f>'PRAP NAPOLI'!AH36</f>
        <v>3</v>
      </c>
      <c r="Z16" s="128">
        <f>'PRAP NAPOLI'!AI36</f>
        <v>0</v>
      </c>
      <c r="AA16" s="64">
        <f>'PRAP NAPOLI'!AJ36</f>
        <v>3</v>
      </c>
      <c r="AB16" s="64">
        <f t="shared" si="0"/>
        <v>35</v>
      </c>
      <c r="AC16" s="64">
        <f t="shared" si="1"/>
        <v>2</v>
      </c>
      <c r="AD16" s="64">
        <f t="shared" si="2"/>
        <v>37</v>
      </c>
    </row>
    <row r="17" spans="1:30" s="125" customFormat="1" ht="39.75" customHeight="1" thickBot="1">
      <c r="A17" s="60" t="s">
        <v>810</v>
      </c>
      <c r="B17" s="107" t="s">
        <v>746</v>
      </c>
      <c r="D17" s="64">
        <f>'PRAP PADOVA'!M43</f>
        <v>0</v>
      </c>
      <c r="E17" s="128">
        <f>'PRAP PADOVA'!N43</f>
        <v>18</v>
      </c>
      <c r="F17" s="64">
        <f>'PRAP PADOVA'!O43</f>
        <v>18</v>
      </c>
      <c r="G17" s="64">
        <f>'PRAP PADOVA'!P43</f>
        <v>7</v>
      </c>
      <c r="H17" s="128">
        <f>'PRAP PADOVA'!Q43</f>
        <v>1</v>
      </c>
      <c r="I17" s="64">
        <f>'PRAP PADOVA'!R43</f>
        <v>8</v>
      </c>
      <c r="J17" s="64">
        <f>'PRAP PADOVA'!S43</f>
        <v>1</v>
      </c>
      <c r="K17" s="128">
        <f>'PRAP PADOVA'!T43</f>
        <v>5</v>
      </c>
      <c r="L17" s="64">
        <f>'PRAP PADOVA'!U43</f>
        <v>6</v>
      </c>
      <c r="M17" s="64">
        <f>'PRAP PADOVA'!V43</f>
        <v>6</v>
      </c>
      <c r="N17" s="128">
        <f>'PRAP PADOVA'!W43</f>
        <v>2</v>
      </c>
      <c r="O17" s="64">
        <f>'PRAP PADOVA'!X43</f>
        <v>8</v>
      </c>
      <c r="P17" s="64">
        <f>'PRAP PADOVA'!Y43</f>
        <v>0</v>
      </c>
      <c r="Q17" s="128">
        <f>'PRAP PADOVA'!Z43</f>
        <v>0</v>
      </c>
      <c r="R17" s="64">
        <f>'PRAP PADOVA'!AA43</f>
        <v>0</v>
      </c>
      <c r="S17" s="64">
        <f>'PRAP PADOVA'!AB43</f>
        <v>0</v>
      </c>
      <c r="T17" s="128">
        <f>'PRAP PADOVA'!AC43</f>
        <v>0</v>
      </c>
      <c r="U17" s="64">
        <f>'PRAP PADOVA'!AD43</f>
        <v>0</v>
      </c>
      <c r="V17" s="64">
        <f>'PRAP PADOVA'!AE43</f>
        <v>0</v>
      </c>
      <c r="W17" s="128">
        <f>'PRAP PADOVA'!AF43</f>
        <v>0</v>
      </c>
      <c r="X17" s="64">
        <f>'PRAP PADOVA'!AG43</f>
        <v>0</v>
      </c>
      <c r="Y17" s="64">
        <f>'PRAP PADOVA'!AH43</f>
        <v>0</v>
      </c>
      <c r="Z17" s="128">
        <f>'PRAP PADOVA'!AI43</f>
        <v>0</v>
      </c>
      <c r="AA17" s="64">
        <f>'PRAP PADOVA'!AJ43</f>
        <v>0</v>
      </c>
      <c r="AB17" s="64">
        <f t="shared" si="0"/>
        <v>14</v>
      </c>
      <c r="AC17" s="64">
        <f t="shared" si="1"/>
        <v>26</v>
      </c>
      <c r="AD17" s="64">
        <f t="shared" si="2"/>
        <v>40</v>
      </c>
    </row>
    <row r="18" spans="1:30" s="125" customFormat="1" ht="39.75" customHeight="1" thickBot="1">
      <c r="A18" s="60" t="s">
        <v>811</v>
      </c>
      <c r="B18" s="107" t="s">
        <v>761</v>
      </c>
      <c r="D18" s="64">
        <f>'PRAP PALERMO'!M46</f>
        <v>10</v>
      </c>
      <c r="E18" s="128">
        <f>'PRAP PALERMO'!N46</f>
        <v>6</v>
      </c>
      <c r="F18" s="64">
        <f>'PRAP PALERMO'!O46</f>
        <v>16</v>
      </c>
      <c r="G18" s="64">
        <f>'PRAP PALERMO'!P46</f>
        <v>18</v>
      </c>
      <c r="H18" s="128">
        <f>'PRAP PALERMO'!Q46</f>
        <v>0</v>
      </c>
      <c r="I18" s="64">
        <f>'PRAP PALERMO'!R46</f>
        <v>18</v>
      </c>
      <c r="J18" s="64">
        <f>'PRAP PALERMO'!S46</f>
        <v>8</v>
      </c>
      <c r="K18" s="128">
        <f>'PRAP PALERMO'!T46</f>
        <v>0</v>
      </c>
      <c r="L18" s="64">
        <f>'PRAP PALERMO'!U46</f>
        <v>8</v>
      </c>
      <c r="M18" s="64">
        <f>'PRAP PALERMO'!V46</f>
        <v>16</v>
      </c>
      <c r="N18" s="128">
        <f>'PRAP PALERMO'!W46</f>
        <v>0</v>
      </c>
      <c r="O18" s="64">
        <f>'PRAP PALERMO'!X46</f>
        <v>16</v>
      </c>
      <c r="P18" s="64">
        <f>'PRAP PALERMO'!Y46</f>
        <v>0</v>
      </c>
      <c r="Q18" s="128">
        <f>'PRAP PALERMO'!Z46</f>
        <v>0</v>
      </c>
      <c r="R18" s="64">
        <f>'PRAP PALERMO'!AA46</f>
        <v>0</v>
      </c>
      <c r="S18" s="64">
        <f>'PRAP PALERMO'!AB46</f>
        <v>2</v>
      </c>
      <c r="T18" s="128">
        <f>'PRAP PALERMO'!AC46</f>
        <v>0</v>
      </c>
      <c r="U18" s="64">
        <f>'PRAP PALERMO'!AD46</f>
        <v>2</v>
      </c>
      <c r="V18" s="64">
        <f>'PRAP PALERMO'!AE46</f>
        <v>5</v>
      </c>
      <c r="W18" s="128">
        <f>'PRAP PALERMO'!AF46</f>
        <v>0</v>
      </c>
      <c r="X18" s="64">
        <f>'PRAP PALERMO'!AG46</f>
        <v>5</v>
      </c>
      <c r="Y18" s="64">
        <f>'PRAP PALERMO'!AH46</f>
        <v>0</v>
      </c>
      <c r="Z18" s="128">
        <f>'PRAP PALERMO'!AI46</f>
        <v>1</v>
      </c>
      <c r="AA18" s="64">
        <f>'PRAP PALERMO'!AJ46</f>
        <v>1</v>
      </c>
      <c r="AB18" s="64">
        <f t="shared" si="0"/>
        <v>59</v>
      </c>
      <c r="AC18" s="64">
        <f t="shared" si="1"/>
        <v>7</v>
      </c>
      <c r="AD18" s="64">
        <f t="shared" si="2"/>
        <v>66</v>
      </c>
    </row>
    <row r="19" spans="1:30" s="125" customFormat="1" ht="39.75" customHeight="1" thickBot="1">
      <c r="A19" s="60" t="s">
        <v>808</v>
      </c>
      <c r="B19" s="107" t="s">
        <v>765</v>
      </c>
      <c r="D19" s="64">
        <f>'PRAP PERUGIA'!M16</f>
        <v>1</v>
      </c>
      <c r="E19" s="128">
        <f>'PRAP PERUGIA'!N16</f>
        <v>3</v>
      </c>
      <c r="F19" s="64">
        <f>'PRAP PERUGIA'!O16</f>
        <v>4</v>
      </c>
      <c r="G19" s="64">
        <f>'PRAP PERUGIA'!P16</f>
        <v>3</v>
      </c>
      <c r="H19" s="128">
        <f>'PRAP PERUGIA'!Q16</f>
        <v>0</v>
      </c>
      <c r="I19" s="64">
        <f>'PRAP PERUGIA'!R16</f>
        <v>3</v>
      </c>
      <c r="J19" s="64">
        <f>'PRAP PERUGIA'!S16</f>
        <v>1</v>
      </c>
      <c r="K19" s="128">
        <f>'PRAP PERUGIA'!T16</f>
        <v>0</v>
      </c>
      <c r="L19" s="64">
        <f>'PRAP PERUGIA'!U16</f>
        <v>1</v>
      </c>
      <c r="M19" s="64">
        <f>'PRAP PERUGIA'!V16</f>
        <v>4</v>
      </c>
      <c r="N19" s="128">
        <f>'PRAP PERUGIA'!W16</f>
        <v>0</v>
      </c>
      <c r="O19" s="64">
        <f>'PRAP PERUGIA'!X16</f>
        <v>4</v>
      </c>
      <c r="P19" s="64">
        <f>'PRAP PERUGIA'!Y16</f>
        <v>0</v>
      </c>
      <c r="Q19" s="128">
        <f>'PRAP PERUGIA'!Z16</f>
        <v>0</v>
      </c>
      <c r="R19" s="64">
        <f>'PRAP PERUGIA'!AA16</f>
        <v>0</v>
      </c>
      <c r="S19" s="64">
        <f>'PRAP PERUGIA'!AB16</f>
        <v>0</v>
      </c>
      <c r="T19" s="128">
        <f>'PRAP PERUGIA'!AC16</f>
        <v>0</v>
      </c>
      <c r="U19" s="64">
        <f>'PRAP PERUGIA'!AD16</f>
        <v>0</v>
      </c>
      <c r="V19" s="64">
        <f>'PRAP PERUGIA'!AE16</f>
        <v>0</v>
      </c>
      <c r="W19" s="128">
        <f>'PRAP PERUGIA'!AF16</f>
        <v>0</v>
      </c>
      <c r="X19" s="64">
        <f>'PRAP PERUGIA'!AG16</f>
        <v>0</v>
      </c>
      <c r="Y19" s="64">
        <f>'PRAP PERUGIA'!AH16</f>
        <v>0</v>
      </c>
      <c r="Z19" s="128">
        <f>'PRAP PERUGIA'!AI16</f>
        <v>0</v>
      </c>
      <c r="AA19" s="64">
        <f>'PRAP PERUGIA'!AJ16</f>
        <v>0</v>
      </c>
      <c r="AB19" s="64">
        <f t="shared" si="0"/>
        <v>9</v>
      </c>
      <c r="AC19" s="64">
        <f t="shared" si="1"/>
        <v>3</v>
      </c>
      <c r="AD19" s="64">
        <f t="shared" si="2"/>
        <v>12</v>
      </c>
    </row>
    <row r="20" spans="1:30" s="125" customFormat="1" ht="39.75" customHeight="1" thickBot="1">
      <c r="A20" s="60" t="s">
        <v>808</v>
      </c>
      <c r="B20" s="107" t="s">
        <v>738</v>
      </c>
      <c r="D20" s="64">
        <f>'PRAP PESCARA'!M27</f>
        <v>6</v>
      </c>
      <c r="E20" s="128">
        <f>'PRAP PESCARA'!N27</f>
        <v>0</v>
      </c>
      <c r="F20" s="64">
        <f>'PRAP PESCARA'!O27</f>
        <v>6</v>
      </c>
      <c r="G20" s="64">
        <f>'PRAP PESCARA'!P27</f>
        <v>3</v>
      </c>
      <c r="H20" s="128">
        <f>'PRAP PESCARA'!Q27</f>
        <v>0</v>
      </c>
      <c r="I20" s="64">
        <f>'PRAP PESCARA'!R27</f>
        <v>3</v>
      </c>
      <c r="J20" s="64">
        <f>'PRAP PESCARA'!S27</f>
        <v>3</v>
      </c>
      <c r="K20" s="128">
        <f>'PRAP PESCARA'!T27</f>
        <v>4</v>
      </c>
      <c r="L20" s="64">
        <f>'PRAP PESCARA'!U27</f>
        <v>7</v>
      </c>
      <c r="M20" s="64">
        <f>'PRAP PESCARA'!V27</f>
        <v>2</v>
      </c>
      <c r="N20" s="128">
        <f>'PRAP PESCARA'!W27</f>
        <v>0</v>
      </c>
      <c r="O20" s="64">
        <f>'PRAP PESCARA'!X27</f>
        <v>2</v>
      </c>
      <c r="P20" s="64">
        <f>'PRAP PESCARA'!Y27</f>
        <v>0</v>
      </c>
      <c r="Q20" s="128">
        <f>'PRAP PESCARA'!Z27</f>
        <v>0</v>
      </c>
      <c r="R20" s="64">
        <f>'PRAP PESCARA'!AA27</f>
        <v>0</v>
      </c>
      <c r="S20" s="64">
        <f>'PRAP PESCARA'!AB27</f>
        <v>0</v>
      </c>
      <c r="T20" s="128">
        <f>'PRAP PESCARA'!AC27</f>
        <v>0</v>
      </c>
      <c r="U20" s="64">
        <f>'PRAP PESCARA'!AD27</f>
        <v>0</v>
      </c>
      <c r="V20" s="64">
        <f>'PRAP PESCARA'!AE27</f>
        <v>0</v>
      </c>
      <c r="W20" s="128">
        <f>'PRAP PESCARA'!AF27</f>
        <v>0</v>
      </c>
      <c r="X20" s="64">
        <f>'PRAP PESCARA'!AG27</f>
        <v>0</v>
      </c>
      <c r="Y20" s="64">
        <f>'PRAP PESCARA'!AH27</f>
        <v>0</v>
      </c>
      <c r="Z20" s="128">
        <f>'PRAP PESCARA'!AI27</f>
        <v>0</v>
      </c>
      <c r="AA20" s="64">
        <f>'PRAP PESCARA'!AJ27</f>
        <v>0</v>
      </c>
      <c r="AB20" s="64">
        <f t="shared" si="0"/>
        <v>14</v>
      </c>
      <c r="AC20" s="64">
        <f t="shared" si="1"/>
        <v>4</v>
      </c>
      <c r="AD20" s="64">
        <f t="shared" si="2"/>
        <v>18</v>
      </c>
    </row>
    <row r="21" spans="1:30" s="125" customFormat="1" ht="39.75" customHeight="1" thickBot="1">
      <c r="A21" s="60" t="s">
        <v>809</v>
      </c>
      <c r="B21" s="107" t="s">
        <v>311</v>
      </c>
      <c r="D21" s="64">
        <f>'PRAP POTENZA'!M16</f>
        <v>0</v>
      </c>
      <c r="E21" s="128">
        <f>'PRAP POTENZA'!N16</f>
        <v>5</v>
      </c>
      <c r="F21" s="64">
        <f>'PRAP POTENZA'!O16</f>
        <v>5</v>
      </c>
      <c r="G21" s="64">
        <f>'PRAP POTENZA'!P16</f>
        <v>8</v>
      </c>
      <c r="H21" s="128">
        <f>'PRAP POTENZA'!Q16</f>
        <v>0</v>
      </c>
      <c r="I21" s="64">
        <f>'PRAP POTENZA'!R16</f>
        <v>8</v>
      </c>
      <c r="J21" s="64">
        <f>'PRAP POTENZA'!S16</f>
        <v>2</v>
      </c>
      <c r="K21" s="128">
        <f>'PRAP POTENZA'!T16</f>
        <v>1</v>
      </c>
      <c r="L21" s="64">
        <f>'PRAP POTENZA'!U16</f>
        <v>3</v>
      </c>
      <c r="M21" s="64">
        <f>'PRAP POTENZA'!V16</f>
        <v>2</v>
      </c>
      <c r="N21" s="128">
        <f>'PRAP POTENZA'!W16</f>
        <v>0</v>
      </c>
      <c r="O21" s="64">
        <f>'PRAP POTENZA'!X16</f>
        <v>2</v>
      </c>
      <c r="P21" s="64">
        <f>'PRAP POTENZA'!Y16</f>
        <v>0</v>
      </c>
      <c r="Q21" s="128">
        <f>'PRAP POTENZA'!Z16</f>
        <v>0</v>
      </c>
      <c r="R21" s="64">
        <f>'PRAP POTENZA'!AA16</f>
        <v>0</v>
      </c>
      <c r="S21" s="64">
        <f>'PRAP POTENZA'!AB16</f>
        <v>0</v>
      </c>
      <c r="T21" s="128">
        <f>'PRAP POTENZA'!AC16</f>
        <v>0</v>
      </c>
      <c r="U21" s="64">
        <f>'PRAP POTENZA'!AD16</f>
        <v>0</v>
      </c>
      <c r="V21" s="64">
        <f>'PRAP POTENZA'!AE16</f>
        <v>2</v>
      </c>
      <c r="W21" s="128">
        <f>'PRAP POTENZA'!AF16</f>
        <v>0</v>
      </c>
      <c r="X21" s="64">
        <f>'PRAP POTENZA'!AG16</f>
        <v>2</v>
      </c>
      <c r="Y21" s="64">
        <f>'PRAP POTENZA'!AH16</f>
        <v>1</v>
      </c>
      <c r="Z21" s="128">
        <f>'PRAP POTENZA'!AI16</f>
        <v>0</v>
      </c>
      <c r="AA21" s="64">
        <f>'PRAP POTENZA'!AJ16</f>
        <v>1</v>
      </c>
      <c r="AB21" s="64">
        <f t="shared" si="0"/>
        <v>15</v>
      </c>
      <c r="AC21" s="64">
        <f t="shared" si="1"/>
        <v>6</v>
      </c>
      <c r="AD21" s="64">
        <f t="shared" si="2"/>
        <v>21</v>
      </c>
    </row>
    <row r="22" spans="1:30" s="125" customFormat="1" ht="39.75" customHeight="1" thickBot="1">
      <c r="A22" s="60" t="s">
        <v>808</v>
      </c>
      <c r="B22" s="107" t="s">
        <v>748</v>
      </c>
      <c r="D22" s="64">
        <f>'PRAP ROMA'!M28</f>
        <v>9</v>
      </c>
      <c r="E22" s="128">
        <f>'PRAP ROMA'!N28</f>
        <v>2</v>
      </c>
      <c r="F22" s="64">
        <f>'PRAP ROMA'!O28</f>
        <v>11</v>
      </c>
      <c r="G22" s="64">
        <f>'PRAP ROMA'!P28</f>
        <v>12</v>
      </c>
      <c r="H22" s="128">
        <f>'PRAP ROMA'!Q28</f>
        <v>0</v>
      </c>
      <c r="I22" s="64">
        <f>'PRAP ROMA'!R28</f>
        <v>12</v>
      </c>
      <c r="J22" s="64">
        <f>'PRAP ROMA'!S28</f>
        <v>8</v>
      </c>
      <c r="K22" s="128">
        <f>'PRAP ROMA'!T28</f>
        <v>1</v>
      </c>
      <c r="L22" s="64">
        <f>'PRAP ROMA'!U28</f>
        <v>9</v>
      </c>
      <c r="M22" s="64">
        <f>'PRAP ROMA'!V28</f>
        <v>2</v>
      </c>
      <c r="N22" s="128">
        <f>'PRAP ROMA'!W28</f>
        <v>0</v>
      </c>
      <c r="O22" s="64">
        <f>'PRAP ROMA'!X28</f>
        <v>2</v>
      </c>
      <c r="P22" s="64">
        <f>'PRAP ROMA'!Y28</f>
        <v>0</v>
      </c>
      <c r="Q22" s="128">
        <f>'PRAP ROMA'!Z28</f>
        <v>0</v>
      </c>
      <c r="R22" s="64">
        <f>'PRAP ROMA'!AA28</f>
        <v>0</v>
      </c>
      <c r="S22" s="64">
        <f>'PRAP ROMA'!AB28</f>
        <v>1</v>
      </c>
      <c r="T22" s="128">
        <f>'PRAP ROMA'!AC28</f>
        <v>0</v>
      </c>
      <c r="U22" s="64">
        <f>'PRAP ROMA'!AD28</f>
        <v>1</v>
      </c>
      <c r="V22" s="64">
        <f>'PRAP ROMA'!AE28</f>
        <v>4</v>
      </c>
      <c r="W22" s="128">
        <f>'PRAP ROMA'!AF28</f>
        <v>0</v>
      </c>
      <c r="X22" s="64">
        <f>'PRAP ROMA'!AG28</f>
        <v>4</v>
      </c>
      <c r="Y22" s="64">
        <f>'PRAP ROMA'!AH28</f>
        <v>0</v>
      </c>
      <c r="Z22" s="128">
        <f>'PRAP ROMA'!AI28</f>
        <v>0</v>
      </c>
      <c r="AA22" s="64">
        <f>'PRAP ROMA'!AJ28</f>
        <v>0</v>
      </c>
      <c r="AB22" s="64">
        <f t="shared" si="0"/>
        <v>36</v>
      </c>
      <c r="AC22" s="64">
        <f t="shared" si="1"/>
        <v>3</v>
      </c>
      <c r="AD22" s="64">
        <f t="shared" si="2"/>
        <v>39</v>
      </c>
    </row>
    <row r="23" spans="1:30" s="125" customFormat="1" ht="39.75" customHeight="1" thickBot="1">
      <c r="A23" s="60" t="s">
        <v>810</v>
      </c>
      <c r="B23" s="107" t="s">
        <v>755</v>
      </c>
      <c r="D23" s="64">
        <f>'PRAP TORINO'!M33</f>
        <v>5</v>
      </c>
      <c r="E23" s="128">
        <f>'PRAP TORINO'!N33</f>
        <v>8</v>
      </c>
      <c r="F23" s="64">
        <f>'PRAP TORINO'!O33</f>
        <v>13</v>
      </c>
      <c r="G23" s="64">
        <f>'PRAP TORINO'!P33</f>
        <v>7</v>
      </c>
      <c r="H23" s="128">
        <f>'PRAP TORINO'!Q33</f>
        <v>0</v>
      </c>
      <c r="I23" s="64">
        <f>'PRAP TORINO'!R33</f>
        <v>7</v>
      </c>
      <c r="J23" s="64">
        <f>'PRAP TORINO'!S33</f>
        <v>0</v>
      </c>
      <c r="K23" s="128">
        <f>'PRAP TORINO'!T33</f>
        <v>0</v>
      </c>
      <c r="L23" s="64">
        <f>'PRAP TORINO'!U33</f>
        <v>0</v>
      </c>
      <c r="M23" s="64">
        <f>'PRAP TORINO'!V33</f>
        <v>4</v>
      </c>
      <c r="N23" s="128">
        <f>'PRAP TORINO'!W33</f>
        <v>2</v>
      </c>
      <c r="O23" s="64">
        <f>'PRAP TORINO'!X33</f>
        <v>6</v>
      </c>
      <c r="P23" s="64">
        <f>'PRAP TORINO'!Y33</f>
        <v>0</v>
      </c>
      <c r="Q23" s="128">
        <f>'PRAP TORINO'!Z33</f>
        <v>0</v>
      </c>
      <c r="R23" s="64">
        <f>'PRAP TORINO'!AA33</f>
        <v>0</v>
      </c>
      <c r="S23" s="64">
        <f>'PRAP TORINO'!AB33</f>
        <v>1</v>
      </c>
      <c r="T23" s="128">
        <f>'PRAP TORINO'!AC33</f>
        <v>0</v>
      </c>
      <c r="U23" s="64">
        <f>'PRAP TORINO'!AD33</f>
        <v>1</v>
      </c>
      <c r="V23" s="64">
        <f>'PRAP TORINO'!AE33</f>
        <v>0</v>
      </c>
      <c r="W23" s="128">
        <f>'PRAP TORINO'!AF33</f>
        <v>0</v>
      </c>
      <c r="X23" s="64">
        <f>'PRAP TORINO'!AG33</f>
        <v>0</v>
      </c>
      <c r="Y23" s="64">
        <f>'PRAP TORINO'!AH33</f>
        <v>1</v>
      </c>
      <c r="Z23" s="128">
        <f>'PRAP TORINO'!AI33</f>
        <v>0</v>
      </c>
      <c r="AA23" s="64">
        <f>'PRAP TORINO'!AJ33</f>
        <v>1</v>
      </c>
      <c r="AB23" s="64">
        <f>D23+G23+J23+M23+P23+S23+V23+Y23</f>
        <v>18</v>
      </c>
      <c r="AC23" s="64">
        <f>E23+H23+K23+N23+Q23+T23+W23+Z23</f>
        <v>10</v>
      </c>
      <c r="AD23" s="64">
        <f>SUM(AB23:AC23)</f>
        <v>28</v>
      </c>
    </row>
    <row r="24" spans="2:30" s="125" customFormat="1" ht="56.25" customHeight="1" thickBot="1">
      <c r="B24" s="146" t="s">
        <v>192</v>
      </c>
      <c r="D24" s="147">
        <f>SUM(D8:D23)</f>
        <v>72</v>
      </c>
      <c r="E24" s="147">
        <f>SUM(E8:E23)</f>
        <v>99</v>
      </c>
      <c r="F24" s="147">
        <f>SUM(F8:F23)</f>
        <v>171</v>
      </c>
      <c r="G24" s="147">
        <f aca="true" t="shared" si="3" ref="G24:AD24">SUM(G8:G23)</f>
        <v>123</v>
      </c>
      <c r="H24" s="147">
        <f t="shared" si="3"/>
        <v>4</v>
      </c>
      <c r="I24" s="147">
        <f t="shared" si="3"/>
        <v>127</v>
      </c>
      <c r="J24" s="147">
        <f t="shared" si="3"/>
        <v>55</v>
      </c>
      <c r="K24" s="147">
        <f t="shared" si="3"/>
        <v>47</v>
      </c>
      <c r="L24" s="147">
        <f t="shared" si="3"/>
        <v>102</v>
      </c>
      <c r="M24" s="147">
        <f t="shared" si="3"/>
        <v>84</v>
      </c>
      <c r="N24" s="147">
        <f t="shared" si="3"/>
        <v>17</v>
      </c>
      <c r="O24" s="147">
        <f t="shared" si="3"/>
        <v>101</v>
      </c>
      <c r="P24" s="147">
        <f t="shared" si="3"/>
        <v>3</v>
      </c>
      <c r="Q24" s="147">
        <f t="shared" si="3"/>
        <v>0</v>
      </c>
      <c r="R24" s="147">
        <f t="shared" si="3"/>
        <v>3</v>
      </c>
      <c r="S24" s="147">
        <f t="shared" si="3"/>
        <v>5</v>
      </c>
      <c r="T24" s="147">
        <f t="shared" si="3"/>
        <v>1</v>
      </c>
      <c r="U24" s="147">
        <f t="shared" si="3"/>
        <v>6</v>
      </c>
      <c r="V24" s="147">
        <f t="shared" si="3"/>
        <v>16</v>
      </c>
      <c r="W24" s="147">
        <f t="shared" si="3"/>
        <v>3</v>
      </c>
      <c r="X24" s="147">
        <f t="shared" si="3"/>
        <v>19</v>
      </c>
      <c r="Y24" s="147">
        <f t="shared" si="3"/>
        <v>8</v>
      </c>
      <c r="Z24" s="147">
        <f t="shared" si="3"/>
        <v>1</v>
      </c>
      <c r="AA24" s="147">
        <f t="shared" si="3"/>
        <v>9</v>
      </c>
      <c r="AB24" s="147">
        <f t="shared" si="3"/>
        <v>366</v>
      </c>
      <c r="AC24" s="147">
        <f t="shared" si="3"/>
        <v>172</v>
      </c>
      <c r="AD24" s="147">
        <f t="shared" si="3"/>
        <v>538</v>
      </c>
    </row>
  </sheetData>
  <sheetProtection/>
  <mergeCells count="2">
    <mergeCell ref="B2:C2"/>
    <mergeCell ref="F1:O1"/>
  </mergeCells>
  <printOptions/>
  <pageMargins left="0.2" right="0.2" top="0.46" bottom="1" header="0.17" footer="0.5"/>
  <pageSetup fitToHeight="1" fitToWidth="1" horizontalDpi="600" verticalDpi="600" orientation="landscape" paperSize="9" scale="50" r:id="rId1"/>
  <headerFooter alignWithMargins="0">
    <oddHeader>&amp;C&amp;"Arial,Grassetto Corsivo"&amp;24&amp;U&amp;A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39.7109375" style="0" customWidth="1"/>
    <col min="3" max="11" width="18.8515625" style="0" customWidth="1"/>
  </cols>
  <sheetData>
    <row r="1" ht="74.25" customHeight="1" thickBot="1">
      <c r="A1" s="55" t="s">
        <v>967</v>
      </c>
    </row>
    <row r="2" spans="1:11" ht="55.5" thickBot="1">
      <c r="A2" s="52" t="s">
        <v>212</v>
      </c>
      <c r="B2" s="51"/>
      <c r="C2" s="54" t="s">
        <v>317</v>
      </c>
      <c r="D2" s="54" t="s">
        <v>321</v>
      </c>
      <c r="E2" s="54" t="s">
        <v>316</v>
      </c>
      <c r="F2" s="54" t="s">
        <v>318</v>
      </c>
      <c r="G2" s="54" t="s">
        <v>937</v>
      </c>
      <c r="H2" s="54" t="s">
        <v>413</v>
      </c>
      <c r="I2" s="54" t="s">
        <v>319</v>
      </c>
      <c r="J2" s="54" t="s">
        <v>320</v>
      </c>
      <c r="K2" s="54" t="s">
        <v>191</v>
      </c>
    </row>
    <row r="3" spans="1:11" ht="13.5" thickBot="1">
      <c r="A3" s="22"/>
      <c r="B3" s="8"/>
      <c r="C3" s="47"/>
      <c r="D3" s="47"/>
      <c r="E3" s="47"/>
      <c r="F3" s="47"/>
      <c r="G3" s="53"/>
      <c r="H3" s="53"/>
      <c r="I3" s="53"/>
      <c r="J3" s="53"/>
      <c r="K3" s="53"/>
    </row>
    <row r="4" spans="1:11" ht="15.75" thickBot="1">
      <c r="A4" s="24"/>
      <c r="B4" s="9"/>
      <c r="C4" s="138" t="s">
        <v>957</v>
      </c>
      <c r="D4" s="138" t="s">
        <v>957</v>
      </c>
      <c r="E4" s="138" t="s">
        <v>957</v>
      </c>
      <c r="F4" s="138" t="s">
        <v>957</v>
      </c>
      <c r="G4" s="138" t="s">
        <v>957</v>
      </c>
      <c r="H4" s="138" t="s">
        <v>957</v>
      </c>
      <c r="I4" s="138" t="s">
        <v>957</v>
      </c>
      <c r="J4" s="138" t="s">
        <v>957</v>
      </c>
      <c r="K4" s="138" t="s">
        <v>957</v>
      </c>
    </row>
    <row r="5" spans="1:11" ht="28.5" thickBot="1">
      <c r="A5" s="107" t="s">
        <v>754</v>
      </c>
      <c r="B5" s="60"/>
      <c r="C5" s="128">
        <v>5</v>
      </c>
      <c r="D5" s="128">
        <v>0</v>
      </c>
      <c r="E5" s="128">
        <v>2</v>
      </c>
      <c r="F5" s="128">
        <v>0</v>
      </c>
      <c r="G5" s="128">
        <v>0</v>
      </c>
      <c r="H5" s="128">
        <v>0</v>
      </c>
      <c r="I5" s="128">
        <v>0</v>
      </c>
      <c r="J5" s="128">
        <v>0</v>
      </c>
      <c r="K5" s="64">
        <f>SUM(C5:J5)</f>
        <v>7</v>
      </c>
    </row>
    <row r="6" spans="1:11" ht="28.5" thickBot="1">
      <c r="A6" s="107" t="s">
        <v>757</v>
      </c>
      <c r="B6" s="92"/>
      <c r="C6" s="128">
        <v>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128">
        <v>1</v>
      </c>
      <c r="J6" s="128">
        <v>0</v>
      </c>
      <c r="K6" s="64">
        <f aca="true" t="shared" si="0" ref="K6:K20">SUM(C6:J6)</f>
        <v>1</v>
      </c>
    </row>
    <row r="7" spans="1:11" ht="28.5" thickBot="1">
      <c r="A7" s="107" t="s">
        <v>745</v>
      </c>
      <c r="B7" s="92"/>
      <c r="C7" s="128">
        <v>11</v>
      </c>
      <c r="D7" s="128">
        <v>0</v>
      </c>
      <c r="E7" s="128">
        <v>10</v>
      </c>
      <c r="F7" s="128">
        <v>2</v>
      </c>
      <c r="G7" s="128">
        <v>0</v>
      </c>
      <c r="H7" s="128">
        <v>0</v>
      </c>
      <c r="I7" s="128">
        <v>0</v>
      </c>
      <c r="J7" s="128">
        <v>0</v>
      </c>
      <c r="K7" s="64">
        <f t="shared" si="0"/>
        <v>23</v>
      </c>
    </row>
    <row r="8" spans="1:11" ht="28.5" thickBot="1">
      <c r="A8" s="107" t="s">
        <v>759</v>
      </c>
      <c r="B8" s="92"/>
      <c r="C8" s="128">
        <v>6</v>
      </c>
      <c r="D8" s="128">
        <v>0</v>
      </c>
      <c r="E8" s="128">
        <v>5</v>
      </c>
      <c r="F8" s="128">
        <f>5+1</f>
        <v>6</v>
      </c>
      <c r="G8" s="128">
        <v>0</v>
      </c>
      <c r="H8" s="128">
        <v>0</v>
      </c>
      <c r="I8" s="128">
        <v>0</v>
      </c>
      <c r="J8" s="128">
        <v>0</v>
      </c>
      <c r="K8" s="64">
        <f t="shared" si="0"/>
        <v>17</v>
      </c>
    </row>
    <row r="9" spans="1:11" ht="28.5" thickBot="1">
      <c r="A9" s="107" t="s">
        <v>743</v>
      </c>
      <c r="B9" s="92"/>
      <c r="C9" s="128">
        <v>5</v>
      </c>
      <c r="D9" s="128">
        <v>0</v>
      </c>
      <c r="E9" s="128">
        <v>1</v>
      </c>
      <c r="F9" s="128">
        <v>0</v>
      </c>
      <c r="G9" s="128">
        <v>0</v>
      </c>
      <c r="H9" s="128">
        <v>0</v>
      </c>
      <c r="I9" s="128">
        <v>0</v>
      </c>
      <c r="J9" s="128">
        <v>0</v>
      </c>
      <c r="K9" s="64">
        <f t="shared" si="0"/>
        <v>6</v>
      </c>
    </row>
    <row r="10" spans="1:11" ht="28.5" thickBot="1">
      <c r="A10" s="107" t="s">
        <v>763</v>
      </c>
      <c r="B10" s="92"/>
      <c r="C10" s="128">
        <v>4</v>
      </c>
      <c r="D10" s="128">
        <v>0</v>
      </c>
      <c r="E10" s="128">
        <v>2</v>
      </c>
      <c r="F10" s="128">
        <v>0</v>
      </c>
      <c r="G10" s="128">
        <v>0</v>
      </c>
      <c r="H10" s="128">
        <v>1</v>
      </c>
      <c r="I10" s="128">
        <v>2</v>
      </c>
      <c r="J10" s="128">
        <v>0</v>
      </c>
      <c r="K10" s="64">
        <f t="shared" si="0"/>
        <v>9</v>
      </c>
    </row>
    <row r="11" spans="1:11" ht="28.5" thickBot="1">
      <c r="A11" s="107" t="s">
        <v>750</v>
      </c>
      <c r="B11" s="92"/>
      <c r="C11" s="128">
        <v>5</v>
      </c>
      <c r="D11" s="128">
        <v>0</v>
      </c>
      <c r="E11" s="128">
        <v>5</v>
      </c>
      <c r="F11" s="128">
        <v>1</v>
      </c>
      <c r="G11" s="128">
        <v>0</v>
      </c>
      <c r="H11" s="128">
        <v>0</v>
      </c>
      <c r="I11" s="128">
        <v>0</v>
      </c>
      <c r="J11" s="128">
        <v>0</v>
      </c>
      <c r="K11" s="64">
        <f t="shared" si="0"/>
        <v>11</v>
      </c>
    </row>
    <row r="12" spans="1:11" ht="28.5" thickBot="1">
      <c r="A12" s="107" t="s">
        <v>752</v>
      </c>
      <c r="B12" s="92"/>
      <c r="C12" s="128">
        <v>19</v>
      </c>
      <c r="D12" s="128">
        <v>3</v>
      </c>
      <c r="E12" s="128">
        <v>11</v>
      </c>
      <c r="F12" s="128">
        <v>4</v>
      </c>
      <c r="G12" s="128">
        <v>0</v>
      </c>
      <c r="H12" s="128">
        <v>0</v>
      </c>
      <c r="I12" s="128">
        <v>0</v>
      </c>
      <c r="J12" s="128">
        <v>0</v>
      </c>
      <c r="K12" s="64">
        <f t="shared" si="0"/>
        <v>37</v>
      </c>
    </row>
    <row r="13" spans="1:11" ht="28.5" thickBot="1">
      <c r="A13" s="107" t="s">
        <v>741</v>
      </c>
      <c r="B13" s="125"/>
      <c r="C13" s="128">
        <v>2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64">
        <f t="shared" si="0"/>
        <v>2</v>
      </c>
    </row>
    <row r="14" spans="1:11" ht="28.5" thickBot="1">
      <c r="A14" s="107" t="s">
        <v>746</v>
      </c>
      <c r="B14" s="125"/>
      <c r="C14" s="128">
        <v>18</v>
      </c>
      <c r="D14" s="128">
        <v>1</v>
      </c>
      <c r="E14" s="128">
        <v>5</v>
      </c>
      <c r="F14" s="128">
        <v>2</v>
      </c>
      <c r="G14" s="128">
        <v>0</v>
      </c>
      <c r="H14" s="128">
        <v>0</v>
      </c>
      <c r="I14" s="128">
        <v>0</v>
      </c>
      <c r="J14" s="128">
        <v>0</v>
      </c>
      <c r="K14" s="64">
        <f t="shared" si="0"/>
        <v>26</v>
      </c>
    </row>
    <row r="15" spans="1:11" ht="28.5" thickBot="1">
      <c r="A15" s="107" t="s">
        <v>761</v>
      </c>
      <c r="B15" s="125"/>
      <c r="C15" s="128">
        <v>6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128">
        <v>0</v>
      </c>
      <c r="J15" s="128">
        <v>1</v>
      </c>
      <c r="K15" s="64">
        <f t="shared" si="0"/>
        <v>7</v>
      </c>
    </row>
    <row r="16" spans="1:11" ht="28.5" thickBot="1">
      <c r="A16" s="107" t="s">
        <v>765</v>
      </c>
      <c r="B16" s="125"/>
      <c r="C16" s="128">
        <v>3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64">
        <f t="shared" si="0"/>
        <v>3</v>
      </c>
    </row>
    <row r="17" spans="1:11" ht="28.5" thickBot="1">
      <c r="A17" s="107" t="s">
        <v>738</v>
      </c>
      <c r="B17" s="125"/>
      <c r="C17" s="128">
        <v>0</v>
      </c>
      <c r="D17" s="128">
        <v>0</v>
      </c>
      <c r="E17" s="128">
        <v>4</v>
      </c>
      <c r="F17" s="128">
        <v>0</v>
      </c>
      <c r="G17" s="128">
        <v>0</v>
      </c>
      <c r="H17" s="128">
        <v>0</v>
      </c>
      <c r="I17" s="128">
        <v>0</v>
      </c>
      <c r="J17" s="128">
        <v>0</v>
      </c>
      <c r="K17" s="64">
        <f t="shared" si="0"/>
        <v>4</v>
      </c>
    </row>
    <row r="18" spans="1:11" ht="28.5" thickBot="1">
      <c r="A18" s="107" t="s">
        <v>311</v>
      </c>
      <c r="B18" s="125"/>
      <c r="C18" s="128">
        <v>5</v>
      </c>
      <c r="D18" s="128">
        <v>0</v>
      </c>
      <c r="E18" s="128">
        <v>1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64">
        <f t="shared" si="0"/>
        <v>6</v>
      </c>
    </row>
    <row r="19" spans="1:11" ht="28.5" thickBot="1">
      <c r="A19" s="107" t="s">
        <v>748</v>
      </c>
      <c r="B19" s="125"/>
      <c r="C19" s="128">
        <v>2</v>
      </c>
      <c r="D19" s="128">
        <v>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64">
        <f t="shared" si="0"/>
        <v>2</v>
      </c>
    </row>
    <row r="20" spans="1:11" ht="28.5" thickBot="1">
      <c r="A20" s="107" t="s">
        <v>755</v>
      </c>
      <c r="B20" s="125"/>
      <c r="C20" s="128">
        <v>8</v>
      </c>
      <c r="D20" s="128">
        <v>0</v>
      </c>
      <c r="E20" s="128">
        <v>0</v>
      </c>
      <c r="F20" s="128">
        <v>2</v>
      </c>
      <c r="G20" s="128">
        <v>0</v>
      </c>
      <c r="H20" s="128">
        <v>0</v>
      </c>
      <c r="I20" s="128">
        <v>0</v>
      </c>
      <c r="J20" s="128">
        <v>0</v>
      </c>
      <c r="K20" s="64">
        <f t="shared" si="0"/>
        <v>10</v>
      </c>
    </row>
    <row r="21" spans="1:11" ht="28.5" thickBot="1">
      <c r="A21" s="146" t="s">
        <v>192</v>
      </c>
      <c r="B21" s="125"/>
      <c r="C21" s="147">
        <f aca="true" t="shared" si="1" ref="C21:J21">SUM(C5:C20)</f>
        <v>99</v>
      </c>
      <c r="D21" s="147">
        <f t="shared" si="1"/>
        <v>4</v>
      </c>
      <c r="E21" s="147">
        <f t="shared" si="1"/>
        <v>46</v>
      </c>
      <c r="F21" s="147">
        <f t="shared" si="1"/>
        <v>17</v>
      </c>
      <c r="G21" s="147">
        <f t="shared" si="1"/>
        <v>0</v>
      </c>
      <c r="H21" s="147">
        <f t="shared" si="1"/>
        <v>1</v>
      </c>
      <c r="I21" s="147">
        <f t="shared" si="1"/>
        <v>3</v>
      </c>
      <c r="J21" s="147">
        <f t="shared" si="1"/>
        <v>1</v>
      </c>
      <c r="K21" s="147">
        <f>SUM(K5:K20)</f>
        <v>171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0" r:id="rId2"/>
  <headerFooter alignWithMargins="0">
    <oddHeader>&amp;C&amp;A</oddHeader>
    <oddFooter>&amp;C&amp;P&amp;R&amp;D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4"/>
  <sheetViews>
    <sheetView showGridLines="0" tabSelected="1" zoomScaleSheetLayoutView="80" zoomScalePageLayoutView="0" workbookViewId="0" topLeftCell="K1">
      <pane xSplit="2" ySplit="7" topLeftCell="O38" activePane="bottomRight" state="frozen"/>
      <selection pane="topLeft" activeCell="K1" sqref="K1"/>
      <selection pane="topRight" activeCell="M1" sqref="M1"/>
      <selection pane="bottomLeft" activeCell="K9" sqref="K9"/>
      <selection pane="bottomRight" activeCell="K1" sqref="K1"/>
    </sheetView>
  </sheetViews>
  <sheetFormatPr defaultColWidth="15.28125" defaultRowHeight="12.75"/>
  <cols>
    <col min="1" max="9" width="15.28125" style="10" hidden="1" customWidth="1"/>
    <col min="10" max="10" width="15.28125" style="13" hidden="1" customWidth="1"/>
    <col min="11" max="11" width="54.57421875" style="13" customWidth="1"/>
    <col min="12" max="12" width="18.57421875" style="14" customWidth="1"/>
    <col min="13" max="14" width="12.421875" style="10" hidden="1" customWidth="1"/>
    <col min="15" max="15" width="15.140625" style="10" customWidth="1"/>
    <col min="16" max="16" width="12.421875" style="10" hidden="1" customWidth="1"/>
    <col min="17" max="17" width="0.71875" style="10" hidden="1" customWidth="1"/>
    <col min="18" max="18" width="14.28125" style="10" customWidth="1"/>
    <col min="19" max="20" width="12.421875" style="10" hidden="1" customWidth="1"/>
    <col min="21" max="21" width="13.8515625" style="10" customWidth="1"/>
    <col min="22" max="23" width="12.421875" style="10" hidden="1" customWidth="1"/>
    <col min="24" max="24" width="12.28125" style="10" customWidth="1"/>
    <col min="25" max="26" width="12.421875" style="10" hidden="1" customWidth="1"/>
    <col min="27" max="27" width="14.140625" style="10" customWidth="1"/>
    <col min="28" max="29" width="12.421875" style="10" hidden="1" customWidth="1"/>
    <col min="30" max="30" width="16.140625" style="10" customWidth="1"/>
    <col min="31" max="32" width="12.421875" style="10" hidden="1" customWidth="1"/>
    <col min="33" max="33" width="12.421875" style="10" customWidth="1"/>
    <col min="34" max="34" width="0.13671875" style="10" customWidth="1"/>
    <col min="35" max="35" width="12.421875" style="10" hidden="1" customWidth="1"/>
    <col min="36" max="36" width="13.421875" style="10" customWidth="1"/>
    <col min="37" max="38" width="12.421875" style="10" hidden="1" customWidth="1"/>
    <col min="39" max="39" width="12.421875" style="10" customWidth="1"/>
    <col min="40" max="16384" width="15.28125" style="10" customWidth="1"/>
  </cols>
  <sheetData>
    <row r="1" spans="11:24" ht="73.5" customHeight="1" thickBot="1">
      <c r="K1" s="55" t="s">
        <v>967</v>
      </c>
      <c r="M1" s="14"/>
      <c r="N1" s="14"/>
      <c r="O1" s="155" t="s">
        <v>968</v>
      </c>
      <c r="P1" s="156"/>
      <c r="Q1" s="156"/>
      <c r="R1" s="156"/>
      <c r="S1" s="156"/>
      <c r="T1" s="156"/>
      <c r="U1" s="156"/>
      <c r="V1" s="156"/>
      <c r="W1" s="156"/>
      <c r="X1" s="157"/>
    </row>
    <row r="2" spans="10:39" s="15" customFormat="1" ht="15.75">
      <c r="J2" s="31"/>
      <c r="K2" s="153" t="s">
        <v>166</v>
      </c>
      <c r="L2" s="15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18">
      <c r="J3" s="16"/>
      <c r="K3" s="42" t="s">
        <v>256</v>
      </c>
      <c r="L3" s="50" t="s">
        <v>753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37" customFormat="1" ht="18.75" thickBot="1">
      <c r="J4" s="152"/>
      <c r="K4" s="43" t="s">
        <v>257</v>
      </c>
      <c r="L4" s="50" t="s">
        <v>754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</row>
    <row r="5" spans="10:39" s="79" customFormat="1" ht="69" customHeight="1" thickBot="1">
      <c r="J5" s="131" t="s">
        <v>150</v>
      </c>
      <c r="K5" s="131" t="s">
        <v>258</v>
      </c>
      <c r="L5" s="132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0:39" s="83" customFormat="1" ht="27.75" customHeight="1" thickBot="1">
      <c r="J6" s="133"/>
      <c r="K6" s="133"/>
      <c r="L6" s="134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</row>
    <row r="7" spans="1:39" s="84" customFormat="1" ht="50.2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37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1.5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344</v>
      </c>
      <c r="J8" s="61" t="s">
        <v>345</v>
      </c>
      <c r="K8" s="61" t="s">
        <v>882</v>
      </c>
      <c r="L8" s="62" t="s">
        <v>139</v>
      </c>
      <c r="M8" s="64"/>
      <c r="N8" s="128"/>
      <c r="O8" s="64">
        <f>SUM(M8:N8)</f>
        <v>0</v>
      </c>
      <c r="P8" s="63">
        <v>2</v>
      </c>
      <c r="Q8" s="128"/>
      <c r="R8" s="64">
        <f>SUM(P8:Q8)</f>
        <v>2</v>
      </c>
      <c r="S8" s="64"/>
      <c r="T8" s="128"/>
      <c r="U8" s="64">
        <f>SUM(S8:T8)</f>
        <v>0</v>
      </c>
      <c r="V8" s="64"/>
      <c r="W8" s="128"/>
      <c r="X8" s="64">
        <f>SUM(V8:W8)</f>
        <v>0</v>
      </c>
      <c r="Y8" s="66"/>
      <c r="Z8" s="128"/>
      <c r="AA8" s="66">
        <f>SUM(Y8:Z8)</f>
        <v>0</v>
      </c>
      <c r="AB8" s="65"/>
      <c r="AC8" s="66"/>
      <c r="AD8" s="66">
        <f>SUM(AB8:AC8)</f>
        <v>0</v>
      </c>
      <c r="AE8" s="63"/>
      <c r="AF8" s="64"/>
      <c r="AG8" s="64">
        <f>SUM(AE8:AF8)</f>
        <v>0</v>
      </c>
      <c r="AH8" s="63"/>
      <c r="AI8" s="128"/>
      <c r="AJ8" s="64">
        <f>SUM(AH8:AI8)</f>
        <v>0</v>
      </c>
      <c r="AK8" s="64">
        <f>M8+P8+S8+V8+Y8+AB8+AE8+AH8</f>
        <v>2</v>
      </c>
      <c r="AL8" s="64">
        <f>N8+Q8+T8+W8+Z8+AC8+AF8+AI8</f>
        <v>0</v>
      </c>
      <c r="AM8" s="64">
        <f>SUM(AK8:AL8)</f>
        <v>2</v>
      </c>
    </row>
    <row r="9" spans="1:39" s="59" customFormat="1" ht="24.75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26</v>
      </c>
      <c r="J9" s="67" t="s">
        <v>349</v>
      </c>
      <c r="K9" s="61" t="s">
        <v>882</v>
      </c>
      <c r="L9" s="62" t="s">
        <v>767</v>
      </c>
      <c r="M9" s="68">
        <v>1</v>
      </c>
      <c r="N9" s="128">
        <v>1</v>
      </c>
      <c r="O9" s="64">
        <f aca="true" t="shared" si="0" ref="O9:O20">SUM(M9:N9)</f>
        <v>2</v>
      </c>
      <c r="P9" s="64"/>
      <c r="Q9" s="128"/>
      <c r="R9" s="64">
        <f aca="true" t="shared" si="1" ref="R9:R20">SUM(P9:Q9)</f>
        <v>0</v>
      </c>
      <c r="S9" s="64"/>
      <c r="T9" s="128">
        <v>1</v>
      </c>
      <c r="U9" s="64">
        <f aca="true" t="shared" si="2" ref="U9:U20">SUM(S9:T9)</f>
        <v>1</v>
      </c>
      <c r="V9" s="64"/>
      <c r="W9" s="128"/>
      <c r="X9" s="64">
        <f aca="true" t="shared" si="3" ref="X9:X20">SUM(V9:W9)</f>
        <v>0</v>
      </c>
      <c r="Y9" s="66"/>
      <c r="Z9" s="128"/>
      <c r="AA9" s="66">
        <f aca="true" t="shared" si="4" ref="AA9:AA20">SUM(Y9:Z9)</f>
        <v>0</v>
      </c>
      <c r="AB9" s="65"/>
      <c r="AC9" s="66"/>
      <c r="AD9" s="66">
        <f aca="true" t="shared" si="5" ref="AD9:AD20">SUM(AB9:AC9)</f>
        <v>0</v>
      </c>
      <c r="AE9" s="63"/>
      <c r="AF9" s="64"/>
      <c r="AG9" s="64">
        <f aca="true" t="shared" si="6" ref="AG9:AG20">SUM(AE9:AF9)</f>
        <v>0</v>
      </c>
      <c r="AH9" s="63"/>
      <c r="AI9" s="128"/>
      <c r="AJ9" s="64">
        <f aca="true" t="shared" si="7" ref="AJ9:AJ20">SUM(AH9:AI9)</f>
        <v>0</v>
      </c>
      <c r="AK9" s="64">
        <f aca="true" t="shared" si="8" ref="AK9:AK20">M9+P9+S9+V9+Y9+AB9+AE9+AH9</f>
        <v>1</v>
      </c>
      <c r="AL9" s="64">
        <f aca="true" t="shared" si="9" ref="AL9:AL20">N9+Q9+T9+W9+Z9+AC9+AF9+AI9</f>
        <v>2</v>
      </c>
      <c r="AM9" s="64">
        <f aca="true" t="shared" si="10" ref="AM9:AM20">SUM(AK9:AL9)</f>
        <v>3</v>
      </c>
    </row>
    <row r="10" spans="1:39" s="69" customFormat="1" ht="38.2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69" t="s">
        <v>27</v>
      </c>
      <c r="J10" s="61" t="s">
        <v>349</v>
      </c>
      <c r="K10" s="61" t="s">
        <v>883</v>
      </c>
      <c r="L10" s="62" t="s">
        <v>3</v>
      </c>
      <c r="M10" s="64"/>
      <c r="N10" s="128">
        <v>1</v>
      </c>
      <c r="O10" s="64">
        <f t="shared" si="0"/>
        <v>1</v>
      </c>
      <c r="P10" s="64"/>
      <c r="Q10" s="128"/>
      <c r="R10" s="64">
        <f t="shared" si="1"/>
        <v>0</v>
      </c>
      <c r="S10" s="63">
        <v>1</v>
      </c>
      <c r="T10" s="128"/>
      <c r="U10" s="64">
        <f t="shared" si="2"/>
        <v>1</v>
      </c>
      <c r="V10" s="64"/>
      <c r="W10" s="128"/>
      <c r="X10" s="64">
        <f t="shared" si="3"/>
        <v>0</v>
      </c>
      <c r="Y10" s="66"/>
      <c r="Z10" s="128"/>
      <c r="AA10" s="66">
        <f t="shared" si="4"/>
        <v>0</v>
      </c>
      <c r="AB10" s="65"/>
      <c r="AC10" s="66"/>
      <c r="AD10" s="66">
        <f t="shared" si="5"/>
        <v>0</v>
      </c>
      <c r="AE10" s="63"/>
      <c r="AF10" s="64"/>
      <c r="AG10" s="64">
        <f t="shared" si="6"/>
        <v>0</v>
      </c>
      <c r="AH10" s="63"/>
      <c r="AI10" s="128"/>
      <c r="AJ10" s="64">
        <f t="shared" si="7"/>
        <v>0</v>
      </c>
      <c r="AK10" s="64">
        <f t="shared" si="8"/>
        <v>1</v>
      </c>
      <c r="AL10" s="64">
        <f t="shared" si="9"/>
        <v>1</v>
      </c>
      <c r="AM10" s="64">
        <f t="shared" si="10"/>
        <v>2</v>
      </c>
    </row>
    <row r="11" spans="1:39" s="69" customFormat="1" ht="36.75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69" t="s">
        <v>28</v>
      </c>
      <c r="J11" s="70" t="s">
        <v>353</v>
      </c>
      <c r="K11" s="61" t="s">
        <v>884</v>
      </c>
      <c r="L11" s="62" t="s">
        <v>767</v>
      </c>
      <c r="M11" s="64"/>
      <c r="N11" s="128">
        <v>1</v>
      </c>
      <c r="O11" s="64">
        <f t="shared" si="0"/>
        <v>1</v>
      </c>
      <c r="P11" s="64"/>
      <c r="Q11" s="128"/>
      <c r="R11" s="64">
        <f t="shared" si="1"/>
        <v>0</v>
      </c>
      <c r="S11" s="71">
        <v>1</v>
      </c>
      <c r="T11" s="128"/>
      <c r="U11" s="64">
        <f t="shared" si="2"/>
        <v>1</v>
      </c>
      <c r="V11" s="64"/>
      <c r="W11" s="128"/>
      <c r="X11" s="64">
        <f t="shared" si="3"/>
        <v>0</v>
      </c>
      <c r="Y11" s="66"/>
      <c r="Z11" s="128"/>
      <c r="AA11" s="66">
        <f t="shared" si="4"/>
        <v>0</v>
      </c>
      <c r="AB11" s="65"/>
      <c r="AC11" s="66"/>
      <c r="AD11" s="66">
        <f t="shared" si="5"/>
        <v>0</v>
      </c>
      <c r="AE11" s="63"/>
      <c r="AF11" s="64"/>
      <c r="AG11" s="64">
        <f t="shared" si="6"/>
        <v>0</v>
      </c>
      <c r="AH11" s="63"/>
      <c r="AI11" s="128"/>
      <c r="AJ11" s="64">
        <f t="shared" si="7"/>
        <v>0</v>
      </c>
      <c r="AK11" s="64">
        <f t="shared" si="8"/>
        <v>1</v>
      </c>
      <c r="AL11" s="64">
        <f t="shared" si="9"/>
        <v>1</v>
      </c>
      <c r="AM11" s="64">
        <f t="shared" si="10"/>
        <v>2</v>
      </c>
    </row>
    <row r="12" spans="1:39" s="69" customFormat="1" ht="31.5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69" t="s">
        <v>312</v>
      </c>
      <c r="J12" s="61" t="s">
        <v>345</v>
      </c>
      <c r="K12" s="61" t="s">
        <v>885</v>
      </c>
      <c r="L12" s="62" t="s">
        <v>767</v>
      </c>
      <c r="M12" s="64"/>
      <c r="N12" s="128">
        <v>1</v>
      </c>
      <c r="O12" s="64">
        <f t="shared" si="0"/>
        <v>1</v>
      </c>
      <c r="P12" s="64"/>
      <c r="Q12" s="128"/>
      <c r="R12" s="64">
        <f t="shared" si="1"/>
        <v>0</v>
      </c>
      <c r="S12" s="64"/>
      <c r="T12" s="128"/>
      <c r="U12" s="64">
        <f t="shared" si="2"/>
        <v>0</v>
      </c>
      <c r="V12" s="64"/>
      <c r="W12" s="128"/>
      <c r="X12" s="64">
        <f t="shared" si="3"/>
        <v>0</v>
      </c>
      <c r="Y12" s="66"/>
      <c r="Z12" s="128"/>
      <c r="AA12" s="66">
        <f t="shared" si="4"/>
        <v>0</v>
      </c>
      <c r="AB12" s="65"/>
      <c r="AC12" s="66"/>
      <c r="AD12" s="66">
        <f t="shared" si="5"/>
        <v>0</v>
      </c>
      <c r="AE12" s="63"/>
      <c r="AF12" s="64"/>
      <c r="AG12" s="64">
        <f t="shared" si="6"/>
        <v>0</v>
      </c>
      <c r="AH12" s="63"/>
      <c r="AI12" s="128"/>
      <c r="AJ12" s="64">
        <f t="shared" si="7"/>
        <v>0</v>
      </c>
      <c r="AK12" s="64">
        <f t="shared" si="8"/>
        <v>0</v>
      </c>
      <c r="AL12" s="64">
        <f t="shared" si="9"/>
        <v>1</v>
      </c>
      <c r="AM12" s="64">
        <f t="shared" si="10"/>
        <v>1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69" t="s">
        <v>29</v>
      </c>
      <c r="J13" s="61" t="s">
        <v>353</v>
      </c>
      <c r="K13" s="61" t="s">
        <v>886</v>
      </c>
      <c r="L13" s="62" t="s">
        <v>3</v>
      </c>
      <c r="M13" s="64"/>
      <c r="N13" s="128"/>
      <c r="O13" s="64">
        <f t="shared" si="0"/>
        <v>0</v>
      </c>
      <c r="P13" s="64"/>
      <c r="Q13" s="128"/>
      <c r="R13" s="64">
        <f t="shared" si="1"/>
        <v>0</v>
      </c>
      <c r="S13" s="64"/>
      <c r="T13" s="128"/>
      <c r="U13" s="64">
        <f t="shared" si="2"/>
        <v>0</v>
      </c>
      <c r="V13" s="64"/>
      <c r="W13" s="128"/>
      <c r="X13" s="64">
        <f t="shared" si="3"/>
        <v>0</v>
      </c>
      <c r="Y13" s="66"/>
      <c r="Z13" s="128"/>
      <c r="AA13" s="66">
        <f t="shared" si="4"/>
        <v>0</v>
      </c>
      <c r="AB13" s="65"/>
      <c r="AC13" s="66"/>
      <c r="AD13" s="66">
        <f t="shared" si="5"/>
        <v>0</v>
      </c>
      <c r="AE13" s="63"/>
      <c r="AF13" s="64"/>
      <c r="AG13" s="64">
        <f t="shared" si="6"/>
        <v>0</v>
      </c>
      <c r="AH13" s="63"/>
      <c r="AI13" s="128"/>
      <c r="AJ13" s="64">
        <f t="shared" si="7"/>
        <v>0</v>
      </c>
      <c r="AK13" s="64">
        <f t="shared" si="8"/>
        <v>0</v>
      </c>
      <c r="AL13" s="64">
        <f t="shared" si="9"/>
        <v>0</v>
      </c>
      <c r="AM13" s="64">
        <f t="shared" si="10"/>
        <v>0</v>
      </c>
    </row>
    <row r="14" spans="1:39" s="69" customFormat="1" ht="39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69" t="s">
        <v>30</v>
      </c>
      <c r="J14" s="72" t="s">
        <v>352</v>
      </c>
      <c r="K14" s="61" t="s">
        <v>887</v>
      </c>
      <c r="L14" s="62" t="s">
        <v>3</v>
      </c>
      <c r="M14" s="64"/>
      <c r="N14" s="128">
        <v>1</v>
      </c>
      <c r="O14" s="64">
        <f t="shared" si="0"/>
        <v>1</v>
      </c>
      <c r="P14" s="64"/>
      <c r="Q14" s="128"/>
      <c r="R14" s="64">
        <f t="shared" si="1"/>
        <v>0</v>
      </c>
      <c r="S14" s="64"/>
      <c r="T14" s="128"/>
      <c r="U14" s="64">
        <f t="shared" si="2"/>
        <v>0</v>
      </c>
      <c r="V14" s="71">
        <v>1</v>
      </c>
      <c r="W14" s="128"/>
      <c r="X14" s="64">
        <f t="shared" si="3"/>
        <v>1</v>
      </c>
      <c r="Y14" s="66"/>
      <c r="Z14" s="128"/>
      <c r="AA14" s="66">
        <f t="shared" si="4"/>
        <v>0</v>
      </c>
      <c r="AB14" s="65"/>
      <c r="AC14" s="66"/>
      <c r="AD14" s="66">
        <f t="shared" si="5"/>
        <v>0</v>
      </c>
      <c r="AE14" s="63"/>
      <c r="AF14" s="64"/>
      <c r="AG14" s="64">
        <f t="shared" si="6"/>
        <v>0</v>
      </c>
      <c r="AH14" s="63"/>
      <c r="AI14" s="128"/>
      <c r="AJ14" s="64">
        <f t="shared" si="7"/>
        <v>0</v>
      </c>
      <c r="AK14" s="64">
        <f t="shared" si="8"/>
        <v>1</v>
      </c>
      <c r="AL14" s="64">
        <f t="shared" si="9"/>
        <v>1</v>
      </c>
      <c r="AM14" s="64">
        <f t="shared" si="10"/>
        <v>2</v>
      </c>
    </row>
    <row r="15" spans="1:39" s="69" customFormat="1" ht="38.2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69" t="s">
        <v>355</v>
      </c>
      <c r="J15" s="72" t="s">
        <v>350</v>
      </c>
      <c r="K15" s="61" t="s">
        <v>351</v>
      </c>
      <c r="L15" s="62" t="s">
        <v>341</v>
      </c>
      <c r="M15" s="64"/>
      <c r="N15" s="128"/>
      <c r="O15" s="64">
        <f t="shared" si="0"/>
        <v>0</v>
      </c>
      <c r="P15" s="64"/>
      <c r="Q15" s="128"/>
      <c r="R15" s="64">
        <f t="shared" si="1"/>
        <v>0</v>
      </c>
      <c r="S15" s="64"/>
      <c r="T15" s="128"/>
      <c r="U15" s="64">
        <f t="shared" si="2"/>
        <v>0</v>
      </c>
      <c r="V15" s="64"/>
      <c r="W15" s="128"/>
      <c r="X15" s="64">
        <f t="shared" si="3"/>
        <v>0</v>
      </c>
      <c r="Y15" s="66"/>
      <c r="Z15" s="128"/>
      <c r="AA15" s="66">
        <f t="shared" si="4"/>
        <v>0</v>
      </c>
      <c r="AB15" s="65"/>
      <c r="AC15" s="66"/>
      <c r="AD15" s="66">
        <f t="shared" si="5"/>
        <v>0</v>
      </c>
      <c r="AE15" s="63"/>
      <c r="AF15" s="64"/>
      <c r="AG15" s="64">
        <f t="shared" si="6"/>
        <v>0</v>
      </c>
      <c r="AH15" s="63"/>
      <c r="AI15" s="128"/>
      <c r="AJ15" s="64">
        <f t="shared" si="7"/>
        <v>0</v>
      </c>
      <c r="AK15" s="64">
        <f t="shared" si="8"/>
        <v>0</v>
      </c>
      <c r="AL15" s="64">
        <f t="shared" si="9"/>
        <v>0</v>
      </c>
      <c r="AM15" s="64">
        <f t="shared" si="10"/>
        <v>0</v>
      </c>
    </row>
    <row r="16" spans="1:39" s="69" customFormat="1" ht="31.5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69" t="s">
        <v>329</v>
      </c>
      <c r="J16" s="72" t="s">
        <v>350</v>
      </c>
      <c r="K16" s="73" t="s">
        <v>888</v>
      </c>
      <c r="L16" s="62" t="s">
        <v>767</v>
      </c>
      <c r="M16" s="74"/>
      <c r="N16" s="129"/>
      <c r="O16" s="64">
        <f t="shared" si="0"/>
        <v>0</v>
      </c>
      <c r="P16" s="64"/>
      <c r="Q16" s="128"/>
      <c r="R16" s="64">
        <f t="shared" si="1"/>
        <v>0</v>
      </c>
      <c r="S16" s="64"/>
      <c r="T16" s="128">
        <v>1</v>
      </c>
      <c r="U16" s="64">
        <f t="shared" si="2"/>
        <v>1</v>
      </c>
      <c r="V16" s="64"/>
      <c r="W16" s="128"/>
      <c r="X16" s="64">
        <f t="shared" si="3"/>
        <v>0</v>
      </c>
      <c r="Y16" s="66"/>
      <c r="Z16" s="128"/>
      <c r="AA16" s="66">
        <f t="shared" si="4"/>
        <v>0</v>
      </c>
      <c r="AB16" s="65"/>
      <c r="AC16" s="66"/>
      <c r="AD16" s="66">
        <f t="shared" si="5"/>
        <v>0</v>
      </c>
      <c r="AE16" s="63"/>
      <c r="AF16" s="64"/>
      <c r="AG16" s="64">
        <f t="shared" si="6"/>
        <v>0</v>
      </c>
      <c r="AH16" s="63"/>
      <c r="AI16" s="128"/>
      <c r="AJ16" s="64">
        <f t="shared" si="7"/>
        <v>0</v>
      </c>
      <c r="AK16" s="64">
        <f t="shared" si="8"/>
        <v>0</v>
      </c>
      <c r="AL16" s="64">
        <f t="shared" si="9"/>
        <v>1</v>
      </c>
      <c r="AM16" s="64">
        <f t="shared" si="10"/>
        <v>1</v>
      </c>
    </row>
    <row r="17" spans="1:39" s="59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59" t="s">
        <v>347</v>
      </c>
      <c r="J17" s="61" t="s">
        <v>348</v>
      </c>
      <c r="K17" s="61" t="s">
        <v>882</v>
      </c>
      <c r="L17" s="62" t="s">
        <v>147</v>
      </c>
      <c r="M17" s="64"/>
      <c r="N17" s="128"/>
      <c r="O17" s="64">
        <f t="shared" si="0"/>
        <v>0</v>
      </c>
      <c r="P17" s="64"/>
      <c r="Q17" s="128"/>
      <c r="R17" s="64">
        <f t="shared" si="1"/>
        <v>0</v>
      </c>
      <c r="S17" s="64"/>
      <c r="T17" s="128"/>
      <c r="U17" s="64">
        <f t="shared" si="2"/>
        <v>0</v>
      </c>
      <c r="V17" s="64"/>
      <c r="W17" s="128"/>
      <c r="X17" s="64">
        <f t="shared" si="3"/>
        <v>0</v>
      </c>
      <c r="Y17" s="66"/>
      <c r="Z17" s="128"/>
      <c r="AA17" s="66">
        <f t="shared" si="4"/>
        <v>0</v>
      </c>
      <c r="AB17" s="65"/>
      <c r="AC17" s="66"/>
      <c r="AD17" s="66">
        <f t="shared" si="5"/>
        <v>0</v>
      </c>
      <c r="AE17" s="63"/>
      <c r="AF17" s="64"/>
      <c r="AG17" s="64">
        <f t="shared" si="6"/>
        <v>0</v>
      </c>
      <c r="AH17" s="63"/>
      <c r="AI17" s="128"/>
      <c r="AJ17" s="64">
        <f t="shared" si="7"/>
        <v>0</v>
      </c>
      <c r="AK17" s="64">
        <f t="shared" si="8"/>
        <v>0</v>
      </c>
      <c r="AL17" s="64">
        <f t="shared" si="9"/>
        <v>0</v>
      </c>
      <c r="AM17" s="64">
        <f t="shared" si="10"/>
        <v>0</v>
      </c>
    </row>
    <row r="18" spans="1:39" s="59" customFormat="1" ht="53.25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59" t="s">
        <v>354</v>
      </c>
      <c r="J18" s="72" t="s">
        <v>348</v>
      </c>
      <c r="K18" s="61" t="s">
        <v>936</v>
      </c>
      <c r="L18" s="62" t="s">
        <v>147</v>
      </c>
      <c r="M18" s="64"/>
      <c r="N18" s="128"/>
      <c r="O18" s="64">
        <f t="shared" si="0"/>
        <v>0</v>
      </c>
      <c r="P18" s="64"/>
      <c r="Q18" s="128"/>
      <c r="R18" s="64">
        <f t="shared" si="1"/>
        <v>0</v>
      </c>
      <c r="S18" s="64"/>
      <c r="T18" s="128"/>
      <c r="U18" s="64">
        <f t="shared" si="2"/>
        <v>0</v>
      </c>
      <c r="V18" s="64"/>
      <c r="W18" s="128"/>
      <c r="X18" s="64">
        <f t="shared" si="3"/>
        <v>0</v>
      </c>
      <c r="Y18" s="66"/>
      <c r="Z18" s="128"/>
      <c r="AA18" s="66">
        <f t="shared" si="4"/>
        <v>0</v>
      </c>
      <c r="AB18" s="65"/>
      <c r="AC18" s="66"/>
      <c r="AD18" s="66">
        <f t="shared" si="5"/>
        <v>0</v>
      </c>
      <c r="AE18" s="63"/>
      <c r="AF18" s="64"/>
      <c r="AG18" s="64">
        <f t="shared" si="6"/>
        <v>0</v>
      </c>
      <c r="AH18" s="63"/>
      <c r="AI18" s="128"/>
      <c r="AJ18" s="64">
        <f t="shared" si="7"/>
        <v>0</v>
      </c>
      <c r="AK18" s="64">
        <f t="shared" si="8"/>
        <v>0</v>
      </c>
      <c r="AL18" s="64">
        <f t="shared" si="9"/>
        <v>0</v>
      </c>
      <c r="AM18" s="64">
        <f t="shared" si="10"/>
        <v>0</v>
      </c>
    </row>
    <row r="19" spans="1:39" s="59" customFormat="1" ht="24.75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346</v>
      </c>
      <c r="J19" s="72" t="s">
        <v>664</v>
      </c>
      <c r="K19" s="61" t="s">
        <v>313</v>
      </c>
      <c r="L19" s="62" t="s">
        <v>147</v>
      </c>
      <c r="M19" s="64"/>
      <c r="N19" s="128"/>
      <c r="O19" s="64">
        <f t="shared" si="0"/>
        <v>0</v>
      </c>
      <c r="P19" s="64">
        <f>1+1</f>
        <v>2</v>
      </c>
      <c r="Q19" s="128"/>
      <c r="R19" s="64">
        <f t="shared" si="1"/>
        <v>2</v>
      </c>
      <c r="S19" s="64"/>
      <c r="T19" s="128"/>
      <c r="U19" s="64">
        <f t="shared" si="2"/>
        <v>0</v>
      </c>
      <c r="V19" s="63">
        <v>1</v>
      </c>
      <c r="W19" s="128"/>
      <c r="X19" s="64">
        <f t="shared" si="3"/>
        <v>1</v>
      </c>
      <c r="Y19" s="66"/>
      <c r="Z19" s="128"/>
      <c r="AA19" s="66">
        <f t="shared" si="4"/>
        <v>0</v>
      </c>
      <c r="AB19" s="65"/>
      <c r="AC19" s="66"/>
      <c r="AD19" s="66">
        <f t="shared" si="5"/>
        <v>0</v>
      </c>
      <c r="AE19" s="63"/>
      <c r="AF19" s="64"/>
      <c r="AG19" s="64">
        <f t="shared" si="6"/>
        <v>0</v>
      </c>
      <c r="AH19" s="63"/>
      <c r="AI19" s="128"/>
      <c r="AJ19" s="64">
        <f t="shared" si="7"/>
        <v>0</v>
      </c>
      <c r="AK19" s="64">
        <f t="shared" si="8"/>
        <v>3</v>
      </c>
      <c r="AL19" s="64">
        <f t="shared" si="9"/>
        <v>0</v>
      </c>
      <c r="AM19" s="64">
        <f t="shared" si="10"/>
        <v>3</v>
      </c>
    </row>
    <row r="20" spans="1:39" s="59" customFormat="1" ht="54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356</v>
      </c>
      <c r="J20" s="72" t="s">
        <v>664</v>
      </c>
      <c r="K20" s="61" t="s">
        <v>357</v>
      </c>
      <c r="L20" s="62" t="s">
        <v>147</v>
      </c>
      <c r="M20" s="64"/>
      <c r="N20" s="128"/>
      <c r="O20" s="64">
        <f t="shared" si="0"/>
        <v>0</v>
      </c>
      <c r="P20" s="64"/>
      <c r="Q20" s="128"/>
      <c r="R20" s="64">
        <f t="shared" si="1"/>
        <v>0</v>
      </c>
      <c r="S20" s="64"/>
      <c r="T20" s="128"/>
      <c r="U20" s="64">
        <f t="shared" si="2"/>
        <v>0</v>
      </c>
      <c r="V20" s="64"/>
      <c r="W20" s="128"/>
      <c r="X20" s="64">
        <f t="shared" si="3"/>
        <v>0</v>
      </c>
      <c r="Y20" s="66"/>
      <c r="Z20" s="128"/>
      <c r="AA20" s="66">
        <f t="shared" si="4"/>
        <v>0</v>
      </c>
      <c r="AB20" s="65"/>
      <c r="AC20" s="66"/>
      <c r="AD20" s="66">
        <f t="shared" si="5"/>
        <v>0</v>
      </c>
      <c r="AE20" s="63"/>
      <c r="AF20" s="64"/>
      <c r="AG20" s="64">
        <f t="shared" si="6"/>
        <v>0</v>
      </c>
      <c r="AH20" s="63"/>
      <c r="AI20" s="128"/>
      <c r="AJ20" s="64">
        <f t="shared" si="7"/>
        <v>0</v>
      </c>
      <c r="AK20" s="64">
        <f t="shared" si="8"/>
        <v>0</v>
      </c>
      <c r="AL20" s="64">
        <f t="shared" si="9"/>
        <v>0</v>
      </c>
      <c r="AM20" s="64">
        <f t="shared" si="10"/>
        <v>0</v>
      </c>
    </row>
    <row r="21" spans="1:39" s="69" customFormat="1" ht="45" customHeight="1" thickBot="1">
      <c r="A21" s="59"/>
      <c r="B21" s="59"/>
      <c r="C21" s="59"/>
      <c r="D21" s="59"/>
      <c r="E21" s="59"/>
      <c r="F21" s="59"/>
      <c r="G21" s="59"/>
      <c r="H21" s="59"/>
      <c r="J21" s="75"/>
      <c r="K21" s="76" t="s">
        <v>944</v>
      </c>
      <c r="L21" s="77"/>
      <c r="M21" s="78">
        <f aca="true" t="shared" si="11" ref="M21:AM21">SUM(M8:M20)</f>
        <v>1</v>
      </c>
      <c r="N21" s="78">
        <f t="shared" si="11"/>
        <v>5</v>
      </c>
      <c r="O21" s="78">
        <f t="shared" si="11"/>
        <v>6</v>
      </c>
      <c r="P21" s="78">
        <f t="shared" si="11"/>
        <v>4</v>
      </c>
      <c r="Q21" s="78">
        <f t="shared" si="11"/>
        <v>0</v>
      </c>
      <c r="R21" s="78">
        <f t="shared" si="11"/>
        <v>4</v>
      </c>
      <c r="S21" s="78">
        <f t="shared" si="11"/>
        <v>2</v>
      </c>
      <c r="T21" s="78">
        <f t="shared" si="11"/>
        <v>2</v>
      </c>
      <c r="U21" s="78">
        <f t="shared" si="11"/>
        <v>4</v>
      </c>
      <c r="V21" s="78">
        <f t="shared" si="11"/>
        <v>2</v>
      </c>
      <c r="W21" s="78">
        <f t="shared" si="11"/>
        <v>0</v>
      </c>
      <c r="X21" s="78">
        <f t="shared" si="11"/>
        <v>2</v>
      </c>
      <c r="Y21" s="78">
        <f t="shared" si="11"/>
        <v>0</v>
      </c>
      <c r="Z21" s="78">
        <f t="shared" si="11"/>
        <v>0</v>
      </c>
      <c r="AA21" s="78">
        <f t="shared" si="11"/>
        <v>0</v>
      </c>
      <c r="AB21" s="78">
        <f t="shared" si="11"/>
        <v>0</v>
      </c>
      <c r="AC21" s="78">
        <f t="shared" si="11"/>
        <v>0</v>
      </c>
      <c r="AD21" s="78">
        <f t="shared" si="11"/>
        <v>0</v>
      </c>
      <c r="AE21" s="78">
        <f t="shared" si="11"/>
        <v>0</v>
      </c>
      <c r="AF21" s="78">
        <f t="shared" si="11"/>
        <v>0</v>
      </c>
      <c r="AG21" s="78">
        <f t="shared" si="11"/>
        <v>0</v>
      </c>
      <c r="AH21" s="78">
        <f t="shared" si="11"/>
        <v>0</v>
      </c>
      <c r="AI21" s="78">
        <f t="shared" si="11"/>
        <v>0</v>
      </c>
      <c r="AJ21" s="78">
        <f t="shared" si="11"/>
        <v>0</v>
      </c>
      <c r="AK21" s="78">
        <f t="shared" si="11"/>
        <v>9</v>
      </c>
      <c r="AL21" s="78">
        <f t="shared" si="11"/>
        <v>7</v>
      </c>
      <c r="AM21" s="78">
        <f t="shared" si="11"/>
        <v>16</v>
      </c>
    </row>
    <row r="22" spans="10:12" s="26" customFormat="1" ht="12">
      <c r="J22" s="25"/>
      <c r="K22" s="25"/>
      <c r="L22" s="32"/>
    </row>
    <row r="23" spans="10:12" ht="12.75">
      <c r="J23" s="25"/>
      <c r="K23" s="44"/>
      <c r="L23" s="29"/>
    </row>
    <row r="24" spans="10:11" ht="12.75">
      <c r="J24" s="25"/>
      <c r="K24" s="56"/>
    </row>
  </sheetData>
  <sheetProtection/>
  <autoFilter ref="A7:AQ21"/>
  <mergeCells count="2">
    <mergeCell ref="K2:L2"/>
    <mergeCell ref="O1:X1"/>
  </mergeCells>
  <printOptions horizontalCentered="1"/>
  <pageMargins left="0.2" right="0.2" top="0.49" bottom="0.17" header="0.17" footer="0.22"/>
  <pageSetup horizontalDpi="300" verticalDpi="300" orientation="landscape" paperSize="9" scale="70" r:id="rId3"/>
  <headerFooter alignWithMargins="0">
    <oddHeader>&amp;C&amp;"Arial,Grassetto Corsivo"&amp;24&amp;U&amp;A&amp;R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1"/>
  <sheetViews>
    <sheetView showGridLines="0" zoomScaleSheetLayoutView="80" zoomScalePageLayoutView="0" workbookViewId="0" topLeftCell="K1">
      <pane xSplit="1" ySplit="2" topLeftCell="L20" activePane="bottomRight" state="frozen"/>
      <selection pane="topLeft" activeCell="K1" sqref="K1"/>
      <selection pane="topRight" activeCell="L1" sqref="L1"/>
      <selection pane="bottomLeft" activeCell="K3" sqref="K3"/>
      <selection pane="bottomRight" activeCell="K24" sqref="K24"/>
    </sheetView>
  </sheetViews>
  <sheetFormatPr defaultColWidth="9.00390625" defaultRowHeight="12.75"/>
  <cols>
    <col min="1" max="8" width="9.00390625" style="10" hidden="1" customWidth="1"/>
    <col min="9" max="9" width="10.57421875" style="3" hidden="1" customWidth="1"/>
    <col min="10" max="10" width="8.57421875" style="1" hidden="1" customWidth="1"/>
    <col min="11" max="11" width="65.140625" style="1" customWidth="1"/>
    <col min="12" max="12" width="22.421875" style="2" customWidth="1"/>
    <col min="13" max="14" width="17.28125" style="10" hidden="1" customWidth="1"/>
    <col min="15" max="15" width="17.140625" style="10" customWidth="1"/>
    <col min="16" max="17" width="17.28125" style="10" hidden="1" customWidth="1"/>
    <col min="18" max="18" width="17.140625" style="10" customWidth="1"/>
    <col min="19" max="20" width="17.28125" style="10" hidden="1" customWidth="1"/>
    <col min="21" max="21" width="17.00390625" style="10" customWidth="1"/>
    <col min="22" max="23" width="17.28125" style="10" hidden="1" customWidth="1"/>
    <col min="24" max="24" width="20.421875" style="10" customWidth="1"/>
    <col min="25" max="25" width="17.28125" style="10" hidden="1" customWidth="1"/>
    <col min="26" max="26" width="0.13671875" style="10" hidden="1" customWidth="1"/>
    <col min="27" max="27" width="17.140625" style="10" customWidth="1"/>
    <col min="28" max="29" width="17.28125" style="10" hidden="1" customWidth="1"/>
    <col min="30" max="30" width="17.00390625" style="10" customWidth="1"/>
    <col min="31" max="32" width="17.28125" style="10" hidden="1" customWidth="1"/>
    <col min="33" max="33" width="18.8515625" style="10" customWidth="1"/>
    <col min="34" max="35" width="17.28125" style="10" hidden="1" customWidth="1"/>
    <col min="36" max="36" width="17.00390625" style="10" customWidth="1"/>
    <col min="37" max="38" width="17.28125" style="10" hidden="1" customWidth="1"/>
    <col min="39" max="39" width="17.28125" style="10" customWidth="1"/>
    <col min="40" max="40" width="15.28125" style="10" customWidth="1"/>
    <col min="41" max="16384" width="9.00390625" style="3" customWidth="1"/>
  </cols>
  <sheetData>
    <row r="1" spans="10:24" s="10" customFormat="1" ht="70.5" customHeight="1" thickBot="1">
      <c r="J1" s="13"/>
      <c r="K1" s="55" t="s">
        <v>967</v>
      </c>
      <c r="L1" s="14"/>
      <c r="M1" s="14"/>
      <c r="N1" s="14"/>
      <c r="O1" s="155" t="s">
        <v>945</v>
      </c>
      <c r="P1" s="156"/>
      <c r="Q1" s="156"/>
      <c r="R1" s="156"/>
      <c r="S1" s="156"/>
      <c r="T1" s="156"/>
      <c r="U1" s="156"/>
      <c r="V1" s="156"/>
      <c r="W1" s="156"/>
      <c r="X1" s="157"/>
    </row>
    <row r="2" spans="10:39" s="15" customFormat="1" ht="20.25" customHeight="1">
      <c r="J2" s="31"/>
      <c r="K2" s="153" t="s">
        <v>166</v>
      </c>
      <c r="L2" s="15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19.5" customHeight="1">
      <c r="J3" s="16"/>
      <c r="K3" s="42" t="s">
        <v>256</v>
      </c>
      <c r="L3" s="50" t="s">
        <v>756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37" customFormat="1" ht="25.5" customHeight="1" thickBot="1">
      <c r="J4" s="152"/>
      <c r="K4" s="43" t="s">
        <v>257</v>
      </c>
      <c r="L4" s="50" t="s">
        <v>757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</row>
    <row r="5" spans="1:40" s="80" customFormat="1" ht="42.75" customHeight="1" thickBot="1">
      <c r="A5" s="79"/>
      <c r="B5" s="79"/>
      <c r="C5" s="79"/>
      <c r="D5" s="79"/>
      <c r="E5" s="79"/>
      <c r="F5" s="79"/>
      <c r="G5" s="79"/>
      <c r="H5" s="79"/>
      <c r="J5" s="81" t="s">
        <v>150</v>
      </c>
      <c r="K5" s="81" t="s">
        <v>258</v>
      </c>
      <c r="L5" s="158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  <c r="AN5" s="79"/>
    </row>
    <row r="6" spans="1:40" s="84" customFormat="1" ht="13.5" customHeight="1" thickBot="1">
      <c r="A6" s="83"/>
      <c r="B6" s="83"/>
      <c r="C6" s="83"/>
      <c r="D6" s="83"/>
      <c r="E6" s="83"/>
      <c r="F6" s="83"/>
      <c r="G6" s="83"/>
      <c r="H6" s="83"/>
      <c r="J6" s="106"/>
      <c r="K6" s="106"/>
      <c r="L6" s="159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83"/>
    </row>
    <row r="7" spans="1:39" s="84" customFormat="1" ht="28.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59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40" s="69" customFormat="1" ht="27.75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69" t="s">
        <v>722</v>
      </c>
      <c r="J8" s="61" t="s">
        <v>712</v>
      </c>
      <c r="K8" s="61" t="s">
        <v>905</v>
      </c>
      <c r="L8" s="62" t="s">
        <v>139</v>
      </c>
      <c r="M8" s="64"/>
      <c r="N8" s="64"/>
      <c r="O8" s="64">
        <f>SUM(M8:N8)</f>
        <v>0</v>
      </c>
      <c r="P8" s="64"/>
      <c r="Q8" s="64"/>
      <c r="R8" s="64">
        <f>SUM(P8:Q8)</f>
        <v>0</v>
      </c>
      <c r="S8" s="64"/>
      <c r="T8" s="64"/>
      <c r="U8" s="64">
        <f>SUM(S8:T8)</f>
        <v>0</v>
      </c>
      <c r="V8" s="64"/>
      <c r="W8" s="64"/>
      <c r="X8" s="64">
        <f>SUM(V8:W8)</f>
        <v>0</v>
      </c>
      <c r="Y8" s="66"/>
      <c r="Z8" s="66"/>
      <c r="AA8" s="66">
        <f>SUM(Y8:Z8)</f>
        <v>0</v>
      </c>
      <c r="AB8" s="66"/>
      <c r="AC8" s="66"/>
      <c r="AD8" s="66">
        <f>SUM(AB8:AC8)</f>
        <v>0</v>
      </c>
      <c r="AE8" s="64"/>
      <c r="AF8" s="139">
        <v>1</v>
      </c>
      <c r="AG8" s="64">
        <f>SUM(AE8:AF8)</f>
        <v>1</v>
      </c>
      <c r="AH8" s="64"/>
      <c r="AI8" s="64"/>
      <c r="AJ8" s="64">
        <f>SUM(AH8:AI8)</f>
        <v>0</v>
      </c>
      <c r="AK8" s="64">
        <f>M8+P8+S8+V8+Y8+AB8+AE8+AH8</f>
        <v>0</v>
      </c>
      <c r="AL8" s="64">
        <f>N8+Q8+T8+W8+Z8+AC8+AF8+AI8</f>
        <v>1</v>
      </c>
      <c r="AM8" s="64">
        <f>SUM(AK8:AL8)</f>
        <v>1</v>
      </c>
      <c r="AN8" s="59"/>
    </row>
    <row r="9" spans="1:39" s="59" customFormat="1" ht="27.75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69" t="s">
        <v>5</v>
      </c>
      <c r="J9" s="61" t="s">
        <v>358</v>
      </c>
      <c r="K9" s="61" t="s">
        <v>904</v>
      </c>
      <c r="L9" s="62" t="s">
        <v>767</v>
      </c>
      <c r="M9" s="71">
        <v>1</v>
      </c>
      <c r="N9" s="71"/>
      <c r="O9" s="64">
        <f aca="true" t="shared" si="0" ref="O9:O29">SUM(M9:N9)</f>
        <v>1</v>
      </c>
      <c r="P9" s="64"/>
      <c r="Q9" s="64"/>
      <c r="R9" s="64">
        <f aca="true" t="shared" si="1" ref="R9:R29">SUM(P9:Q9)</f>
        <v>0</v>
      </c>
      <c r="S9" s="64"/>
      <c r="T9" s="64"/>
      <c r="U9" s="64">
        <f aca="true" t="shared" si="2" ref="U9:U28">SUM(S9:T9)</f>
        <v>0</v>
      </c>
      <c r="V9" s="64"/>
      <c r="W9" s="64"/>
      <c r="X9" s="64">
        <f aca="true" t="shared" si="3" ref="X9:X29">SUM(V9:W9)</f>
        <v>0</v>
      </c>
      <c r="Y9" s="66"/>
      <c r="Z9" s="66"/>
      <c r="AA9" s="66">
        <f aca="true" t="shared" si="4" ref="AA9:AA29">SUM(Y9:Z9)</f>
        <v>0</v>
      </c>
      <c r="AB9" s="66"/>
      <c r="AC9" s="66"/>
      <c r="AD9" s="66">
        <f aca="true" t="shared" si="5" ref="AD9:AD29">SUM(AB9:AC9)</f>
        <v>0</v>
      </c>
      <c r="AE9" s="64"/>
      <c r="AF9" s="64"/>
      <c r="AG9" s="64">
        <f aca="true" t="shared" si="6" ref="AG9:AG29">SUM(AE9:AF9)</f>
        <v>0</v>
      </c>
      <c r="AH9" s="64"/>
      <c r="AI9" s="64"/>
      <c r="AJ9" s="64">
        <f aca="true" t="shared" si="7" ref="AJ9:AJ29">SUM(AH9:AI9)</f>
        <v>0</v>
      </c>
      <c r="AK9" s="64">
        <f aca="true" t="shared" si="8" ref="AK9:AK29">M9+P9+S9+V9+Y9+AB9+AE9+AH9</f>
        <v>1</v>
      </c>
      <c r="AL9" s="64">
        <f aca="true" t="shared" si="9" ref="AL9:AL29">N9+Q9+T9+W9+Z9+AC9+AF9+AI9</f>
        <v>0</v>
      </c>
      <c r="AM9" s="64">
        <f aca="true" t="shared" si="10" ref="AM9:AM29">SUM(AK9:AL9)</f>
        <v>1</v>
      </c>
    </row>
    <row r="10" spans="1:39" s="69" customFormat="1" ht="25.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69" t="s">
        <v>39</v>
      </c>
      <c r="J10" s="61" t="s">
        <v>358</v>
      </c>
      <c r="K10" s="61" t="s">
        <v>905</v>
      </c>
      <c r="L10" s="62" t="s">
        <v>767</v>
      </c>
      <c r="M10" s="64"/>
      <c r="N10" s="64"/>
      <c r="O10" s="64">
        <f t="shared" si="0"/>
        <v>0</v>
      </c>
      <c r="P10" s="64"/>
      <c r="Q10" s="64"/>
      <c r="R10" s="64">
        <f t="shared" si="1"/>
        <v>0</v>
      </c>
      <c r="S10" s="64"/>
      <c r="T10" s="64"/>
      <c r="U10" s="64">
        <f t="shared" si="2"/>
        <v>0</v>
      </c>
      <c r="V10" s="64"/>
      <c r="W10" s="64"/>
      <c r="X10" s="64">
        <f t="shared" si="3"/>
        <v>0</v>
      </c>
      <c r="Y10" s="66"/>
      <c r="Z10" s="66"/>
      <c r="AA10" s="66">
        <f t="shared" si="4"/>
        <v>0</v>
      </c>
      <c r="AB10" s="66"/>
      <c r="AC10" s="66"/>
      <c r="AD10" s="66">
        <f t="shared" si="5"/>
        <v>0</v>
      </c>
      <c r="AE10" s="64"/>
      <c r="AF10" s="139"/>
      <c r="AG10" s="64">
        <f t="shared" si="6"/>
        <v>0</v>
      </c>
      <c r="AH10" s="64"/>
      <c r="AI10" s="64"/>
      <c r="AJ10" s="64">
        <f t="shared" si="7"/>
        <v>0</v>
      </c>
      <c r="AK10" s="64">
        <f t="shared" si="8"/>
        <v>0</v>
      </c>
      <c r="AL10" s="64">
        <f t="shared" si="9"/>
        <v>0</v>
      </c>
      <c r="AM10" s="64">
        <f t="shared" si="10"/>
        <v>0</v>
      </c>
    </row>
    <row r="11" spans="1:39" s="69" customFormat="1" ht="27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69" t="s">
        <v>40</v>
      </c>
      <c r="J11" s="61" t="s">
        <v>705</v>
      </c>
      <c r="K11" s="61" t="s">
        <v>906</v>
      </c>
      <c r="L11" s="62" t="s">
        <v>767</v>
      </c>
      <c r="M11" s="64"/>
      <c r="N11" s="64"/>
      <c r="O11" s="64">
        <f t="shared" si="0"/>
        <v>0</v>
      </c>
      <c r="P11" s="64"/>
      <c r="Q11" s="64"/>
      <c r="R11" s="64">
        <f t="shared" si="1"/>
        <v>0</v>
      </c>
      <c r="S11" s="64"/>
      <c r="T11" s="64"/>
      <c r="U11" s="64">
        <f t="shared" si="2"/>
        <v>0</v>
      </c>
      <c r="V11" s="64"/>
      <c r="W11" s="64"/>
      <c r="X11" s="64">
        <f t="shared" si="3"/>
        <v>0</v>
      </c>
      <c r="Y11" s="66"/>
      <c r="Z11" s="66"/>
      <c r="AA11" s="66">
        <f t="shared" si="4"/>
        <v>0</v>
      </c>
      <c r="AB11" s="66"/>
      <c r="AC11" s="66"/>
      <c r="AD11" s="66">
        <f t="shared" si="5"/>
        <v>0</v>
      </c>
      <c r="AE11" s="64"/>
      <c r="AF11" s="64"/>
      <c r="AG11" s="64">
        <f t="shared" si="6"/>
        <v>0</v>
      </c>
      <c r="AH11" s="64"/>
      <c r="AI11" s="64"/>
      <c r="AJ11" s="64">
        <f t="shared" si="7"/>
        <v>0</v>
      </c>
      <c r="AK11" s="64">
        <f t="shared" si="8"/>
        <v>0</v>
      </c>
      <c r="AL11" s="64">
        <f t="shared" si="9"/>
        <v>0</v>
      </c>
      <c r="AM11" s="64">
        <f t="shared" si="10"/>
        <v>0</v>
      </c>
    </row>
    <row r="12" spans="1:40" s="59" customFormat="1" ht="25.5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69" t="s">
        <v>724</v>
      </c>
      <c r="J12" s="61" t="s">
        <v>358</v>
      </c>
      <c r="K12" s="61" t="s">
        <v>714</v>
      </c>
      <c r="L12" s="62" t="s">
        <v>341</v>
      </c>
      <c r="M12" s="64"/>
      <c r="N12" s="64"/>
      <c r="O12" s="64">
        <f t="shared" si="0"/>
        <v>0</v>
      </c>
      <c r="P12" s="64"/>
      <c r="Q12" s="64"/>
      <c r="R12" s="64">
        <f t="shared" si="1"/>
        <v>0</v>
      </c>
      <c r="S12" s="64"/>
      <c r="T12" s="64"/>
      <c r="U12" s="64">
        <f t="shared" si="2"/>
        <v>0</v>
      </c>
      <c r="V12" s="64"/>
      <c r="W12" s="64"/>
      <c r="X12" s="64">
        <f t="shared" si="3"/>
        <v>0</v>
      </c>
      <c r="Y12" s="66"/>
      <c r="Z12" s="66"/>
      <c r="AA12" s="66">
        <f t="shared" si="4"/>
        <v>0</v>
      </c>
      <c r="AB12" s="66"/>
      <c r="AC12" s="66"/>
      <c r="AD12" s="66">
        <f t="shared" si="5"/>
        <v>0</v>
      </c>
      <c r="AE12" s="64"/>
      <c r="AF12" s="64"/>
      <c r="AG12" s="64">
        <f t="shared" si="6"/>
        <v>0</v>
      </c>
      <c r="AH12" s="64"/>
      <c r="AI12" s="64"/>
      <c r="AJ12" s="64">
        <f t="shared" si="7"/>
        <v>0</v>
      </c>
      <c r="AK12" s="64">
        <f t="shared" si="8"/>
        <v>0</v>
      </c>
      <c r="AL12" s="64">
        <f t="shared" si="9"/>
        <v>0</v>
      </c>
      <c r="AM12" s="64">
        <f t="shared" si="10"/>
        <v>0</v>
      </c>
      <c r="AN12" s="69"/>
    </row>
    <row r="13" spans="1:39" s="69" customFormat="1" ht="28.5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69" t="s">
        <v>41</v>
      </c>
      <c r="J13" s="61" t="s">
        <v>706</v>
      </c>
      <c r="K13" s="61" t="s">
        <v>907</v>
      </c>
      <c r="L13" s="62" t="s">
        <v>767</v>
      </c>
      <c r="M13" s="64"/>
      <c r="N13" s="64"/>
      <c r="O13" s="64">
        <f t="shared" si="0"/>
        <v>0</v>
      </c>
      <c r="P13" s="64"/>
      <c r="Q13" s="64"/>
      <c r="R13" s="64">
        <f t="shared" si="1"/>
        <v>0</v>
      </c>
      <c r="S13" s="64"/>
      <c r="T13" s="64"/>
      <c r="U13" s="64">
        <f t="shared" si="2"/>
        <v>0</v>
      </c>
      <c r="V13" s="64"/>
      <c r="W13" s="64"/>
      <c r="X13" s="64">
        <f t="shared" si="3"/>
        <v>0</v>
      </c>
      <c r="Y13" s="66"/>
      <c r="Z13" s="66"/>
      <c r="AA13" s="66">
        <f t="shared" si="4"/>
        <v>0</v>
      </c>
      <c r="AB13" s="66"/>
      <c r="AC13" s="66"/>
      <c r="AD13" s="66">
        <f t="shared" si="5"/>
        <v>0</v>
      </c>
      <c r="AE13" s="71"/>
      <c r="AF13" s="71"/>
      <c r="AG13" s="64">
        <f t="shared" si="6"/>
        <v>0</v>
      </c>
      <c r="AH13" s="64"/>
      <c r="AI13" s="64"/>
      <c r="AJ13" s="64">
        <f t="shared" si="7"/>
        <v>0</v>
      </c>
      <c r="AK13" s="64">
        <f t="shared" si="8"/>
        <v>0</v>
      </c>
      <c r="AL13" s="64">
        <f t="shared" si="9"/>
        <v>0</v>
      </c>
      <c r="AM13" s="64">
        <f t="shared" si="10"/>
        <v>0</v>
      </c>
    </row>
    <row r="14" spans="1:40" s="69" customFormat="1" ht="28.5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69" t="s">
        <v>42</v>
      </c>
      <c r="J14" s="61" t="s">
        <v>707</v>
      </c>
      <c r="K14" s="61" t="s">
        <v>908</v>
      </c>
      <c r="L14" s="62" t="s">
        <v>767</v>
      </c>
      <c r="M14" s="71">
        <v>1</v>
      </c>
      <c r="N14" s="71"/>
      <c r="O14" s="64">
        <f t="shared" si="0"/>
        <v>1</v>
      </c>
      <c r="P14" s="64"/>
      <c r="Q14" s="64"/>
      <c r="R14" s="64">
        <f t="shared" si="1"/>
        <v>0</v>
      </c>
      <c r="S14" s="64"/>
      <c r="T14" s="64"/>
      <c r="U14" s="64">
        <f t="shared" si="2"/>
        <v>0</v>
      </c>
      <c r="V14" s="64"/>
      <c r="W14" s="64"/>
      <c r="X14" s="64">
        <f t="shared" si="3"/>
        <v>0</v>
      </c>
      <c r="Y14" s="66"/>
      <c r="Z14" s="66"/>
      <c r="AA14" s="66">
        <f t="shared" si="4"/>
        <v>0</v>
      </c>
      <c r="AB14" s="66"/>
      <c r="AC14" s="66"/>
      <c r="AD14" s="66">
        <f t="shared" si="5"/>
        <v>0</v>
      </c>
      <c r="AE14" s="64"/>
      <c r="AF14" s="64"/>
      <c r="AG14" s="64">
        <f t="shared" si="6"/>
        <v>0</v>
      </c>
      <c r="AH14" s="64"/>
      <c r="AI14" s="64"/>
      <c r="AJ14" s="64">
        <f t="shared" si="7"/>
        <v>0</v>
      </c>
      <c r="AK14" s="64">
        <f t="shared" si="8"/>
        <v>1</v>
      </c>
      <c r="AL14" s="64">
        <f t="shared" si="9"/>
        <v>0</v>
      </c>
      <c r="AM14" s="64">
        <f t="shared" si="10"/>
        <v>1</v>
      </c>
      <c r="AN14" s="59"/>
    </row>
    <row r="15" spans="1:39" s="69" customFormat="1" ht="27.7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69" t="s">
        <v>97</v>
      </c>
      <c r="J15" s="61" t="s">
        <v>708</v>
      </c>
      <c r="K15" s="61" t="s">
        <v>909</v>
      </c>
      <c r="L15" s="62" t="s">
        <v>767</v>
      </c>
      <c r="M15" s="64"/>
      <c r="N15" s="64"/>
      <c r="O15" s="64">
        <f t="shared" si="0"/>
        <v>0</v>
      </c>
      <c r="P15" s="64"/>
      <c r="Q15" s="64"/>
      <c r="R15" s="64">
        <f t="shared" si="1"/>
        <v>0</v>
      </c>
      <c r="S15" s="64"/>
      <c r="T15" s="64"/>
      <c r="U15" s="64">
        <f t="shared" si="2"/>
        <v>0</v>
      </c>
      <c r="V15" s="64"/>
      <c r="W15" s="64"/>
      <c r="X15" s="64">
        <f t="shared" si="3"/>
        <v>0</v>
      </c>
      <c r="Y15" s="66"/>
      <c r="Z15" s="66"/>
      <c r="AA15" s="66">
        <f t="shared" si="4"/>
        <v>0</v>
      </c>
      <c r="AB15" s="66"/>
      <c r="AC15" s="66"/>
      <c r="AD15" s="66">
        <f t="shared" si="5"/>
        <v>0</v>
      </c>
      <c r="AE15" s="64"/>
      <c r="AF15" s="64"/>
      <c r="AG15" s="64">
        <f t="shared" si="6"/>
        <v>0</v>
      </c>
      <c r="AH15" s="64"/>
      <c r="AI15" s="64"/>
      <c r="AJ15" s="64">
        <f t="shared" si="7"/>
        <v>0</v>
      </c>
      <c r="AK15" s="64">
        <f t="shared" si="8"/>
        <v>0</v>
      </c>
      <c r="AL15" s="64">
        <f t="shared" si="9"/>
        <v>0</v>
      </c>
      <c r="AM15" s="64">
        <f t="shared" si="10"/>
        <v>0</v>
      </c>
    </row>
    <row r="16" spans="1:39" s="69" customFormat="1" ht="25.5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69" t="s">
        <v>699</v>
      </c>
      <c r="J16" s="61" t="s">
        <v>707</v>
      </c>
      <c r="K16" s="61" t="s">
        <v>719</v>
      </c>
      <c r="L16" s="62" t="s">
        <v>341</v>
      </c>
      <c r="M16" s="64"/>
      <c r="N16" s="64"/>
      <c r="O16" s="64">
        <f t="shared" si="0"/>
        <v>0</v>
      </c>
      <c r="P16" s="64"/>
      <c r="Q16" s="64"/>
      <c r="R16" s="64">
        <f t="shared" si="1"/>
        <v>0</v>
      </c>
      <c r="S16" s="64"/>
      <c r="T16" s="64"/>
      <c r="U16" s="64">
        <f t="shared" si="2"/>
        <v>0</v>
      </c>
      <c r="V16" s="64"/>
      <c r="W16" s="64"/>
      <c r="X16" s="64">
        <f t="shared" si="3"/>
        <v>0</v>
      </c>
      <c r="Y16" s="66"/>
      <c r="Z16" s="66"/>
      <c r="AA16" s="66">
        <f t="shared" si="4"/>
        <v>0</v>
      </c>
      <c r="AB16" s="66"/>
      <c r="AC16" s="66"/>
      <c r="AD16" s="66">
        <f t="shared" si="5"/>
        <v>0</v>
      </c>
      <c r="AE16" s="64"/>
      <c r="AF16" s="64"/>
      <c r="AG16" s="64">
        <f t="shared" si="6"/>
        <v>0</v>
      </c>
      <c r="AH16" s="64"/>
      <c r="AI16" s="64"/>
      <c r="AJ16" s="64">
        <f t="shared" si="7"/>
        <v>0</v>
      </c>
      <c r="AK16" s="64">
        <f t="shared" si="8"/>
        <v>0</v>
      </c>
      <c r="AL16" s="64">
        <f t="shared" si="9"/>
        <v>0</v>
      </c>
      <c r="AM16" s="64">
        <f t="shared" si="10"/>
        <v>0</v>
      </c>
    </row>
    <row r="17" spans="1:39" s="69" customFormat="1" ht="27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69" t="s">
        <v>728</v>
      </c>
      <c r="J17" s="61" t="s">
        <v>708</v>
      </c>
      <c r="K17" s="61" t="s">
        <v>720</v>
      </c>
      <c r="L17" s="62" t="s">
        <v>341</v>
      </c>
      <c r="M17" s="64"/>
      <c r="N17" s="64"/>
      <c r="O17" s="64">
        <f t="shared" si="0"/>
        <v>0</v>
      </c>
      <c r="P17" s="64"/>
      <c r="Q17" s="64"/>
      <c r="R17" s="64">
        <f t="shared" si="1"/>
        <v>0</v>
      </c>
      <c r="S17" s="64"/>
      <c r="T17" s="64"/>
      <c r="U17" s="64">
        <f t="shared" si="2"/>
        <v>0</v>
      </c>
      <c r="V17" s="64"/>
      <c r="W17" s="64"/>
      <c r="X17" s="64">
        <f t="shared" si="3"/>
        <v>0</v>
      </c>
      <c r="Y17" s="66"/>
      <c r="Z17" s="66"/>
      <c r="AA17" s="66">
        <f t="shared" si="4"/>
        <v>0</v>
      </c>
      <c r="AB17" s="66"/>
      <c r="AC17" s="66"/>
      <c r="AD17" s="66">
        <f t="shared" si="5"/>
        <v>0</v>
      </c>
      <c r="AE17" s="64"/>
      <c r="AF17" s="64"/>
      <c r="AG17" s="64">
        <f t="shared" si="6"/>
        <v>0</v>
      </c>
      <c r="AH17" s="64"/>
      <c r="AI17" s="64"/>
      <c r="AJ17" s="64">
        <f t="shared" si="7"/>
        <v>0</v>
      </c>
      <c r="AK17" s="64">
        <f t="shared" si="8"/>
        <v>0</v>
      </c>
      <c r="AL17" s="64">
        <f t="shared" si="9"/>
        <v>0</v>
      </c>
      <c r="AM17" s="64">
        <f t="shared" si="10"/>
        <v>0</v>
      </c>
    </row>
    <row r="18" spans="1:39" s="69" customFormat="1" ht="26.25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69" t="s">
        <v>364</v>
      </c>
      <c r="J18" s="61" t="s">
        <v>706</v>
      </c>
      <c r="K18" s="61" t="s">
        <v>910</v>
      </c>
      <c r="L18" s="62" t="s">
        <v>767</v>
      </c>
      <c r="M18" s="71">
        <v>1</v>
      </c>
      <c r="N18" s="71"/>
      <c r="O18" s="64">
        <f t="shared" si="0"/>
        <v>1</v>
      </c>
      <c r="P18" s="64"/>
      <c r="Q18" s="64"/>
      <c r="R18" s="64">
        <f t="shared" si="1"/>
        <v>0</v>
      </c>
      <c r="S18" s="64"/>
      <c r="T18" s="64"/>
      <c r="U18" s="64">
        <f t="shared" si="2"/>
        <v>0</v>
      </c>
      <c r="V18" s="64"/>
      <c r="W18" s="64"/>
      <c r="X18" s="64">
        <f t="shared" si="3"/>
        <v>0</v>
      </c>
      <c r="Y18" s="66"/>
      <c r="Z18" s="66"/>
      <c r="AA18" s="66">
        <f t="shared" si="4"/>
        <v>0</v>
      </c>
      <c r="AB18" s="66"/>
      <c r="AC18" s="66"/>
      <c r="AD18" s="66">
        <f t="shared" si="5"/>
        <v>0</v>
      </c>
      <c r="AE18" s="64"/>
      <c r="AF18" s="64"/>
      <c r="AG18" s="64">
        <f t="shared" si="6"/>
        <v>0</v>
      </c>
      <c r="AH18" s="64"/>
      <c r="AI18" s="64"/>
      <c r="AJ18" s="64">
        <f t="shared" si="7"/>
        <v>0</v>
      </c>
      <c r="AK18" s="64">
        <f t="shared" si="8"/>
        <v>1</v>
      </c>
      <c r="AL18" s="64">
        <f t="shared" si="9"/>
        <v>0</v>
      </c>
      <c r="AM18" s="64">
        <f t="shared" si="10"/>
        <v>1</v>
      </c>
    </row>
    <row r="19" spans="1:39" s="69" customFormat="1" ht="26.25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69" t="s">
        <v>943</v>
      </c>
      <c r="J19" s="61" t="s">
        <v>358</v>
      </c>
      <c r="K19" s="61" t="s">
        <v>911</v>
      </c>
      <c r="L19" s="62" t="s">
        <v>767</v>
      </c>
      <c r="M19" s="64"/>
      <c r="N19" s="64"/>
      <c r="O19" s="64">
        <f t="shared" si="0"/>
        <v>0</v>
      </c>
      <c r="P19" s="64"/>
      <c r="Q19" s="64"/>
      <c r="R19" s="64">
        <f t="shared" si="1"/>
        <v>0</v>
      </c>
      <c r="S19" s="64"/>
      <c r="T19" s="64"/>
      <c r="U19" s="64">
        <f t="shared" si="2"/>
        <v>0</v>
      </c>
      <c r="V19" s="64"/>
      <c r="W19" s="64"/>
      <c r="X19" s="64">
        <f t="shared" si="3"/>
        <v>0</v>
      </c>
      <c r="Y19" s="66"/>
      <c r="Z19" s="66"/>
      <c r="AA19" s="66">
        <f t="shared" si="4"/>
        <v>0</v>
      </c>
      <c r="AB19" s="66"/>
      <c r="AC19" s="66"/>
      <c r="AD19" s="66">
        <f t="shared" si="5"/>
        <v>0</v>
      </c>
      <c r="AE19" s="64"/>
      <c r="AF19" s="64"/>
      <c r="AG19" s="64">
        <f t="shared" si="6"/>
        <v>0</v>
      </c>
      <c r="AH19" s="64"/>
      <c r="AI19" s="64"/>
      <c r="AJ19" s="64">
        <f t="shared" si="7"/>
        <v>0</v>
      </c>
      <c r="AK19" s="64">
        <f t="shared" si="8"/>
        <v>0</v>
      </c>
      <c r="AL19" s="64">
        <f t="shared" si="9"/>
        <v>0</v>
      </c>
      <c r="AM19" s="64">
        <f t="shared" si="10"/>
        <v>0</v>
      </c>
    </row>
    <row r="20" spans="1:40" s="89" customFormat="1" ht="27.75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69" t="s">
        <v>43</v>
      </c>
      <c r="J20" s="61" t="s">
        <v>709</v>
      </c>
      <c r="K20" s="61" t="s">
        <v>912</v>
      </c>
      <c r="L20" s="62" t="s">
        <v>767</v>
      </c>
      <c r="M20" s="64"/>
      <c r="N20" s="64"/>
      <c r="O20" s="64">
        <f t="shared" si="0"/>
        <v>0</v>
      </c>
      <c r="P20" s="64"/>
      <c r="Q20" s="64"/>
      <c r="R20" s="64">
        <f t="shared" si="1"/>
        <v>0</v>
      </c>
      <c r="S20" s="63">
        <v>1</v>
      </c>
      <c r="T20" s="63"/>
      <c r="U20" s="64">
        <f t="shared" si="2"/>
        <v>1</v>
      </c>
      <c r="V20" s="64"/>
      <c r="W20" s="64"/>
      <c r="X20" s="64">
        <f t="shared" si="3"/>
        <v>0</v>
      </c>
      <c r="Y20" s="66"/>
      <c r="Z20" s="66"/>
      <c r="AA20" s="66">
        <f t="shared" si="4"/>
        <v>0</v>
      </c>
      <c r="AB20" s="66"/>
      <c r="AC20" s="66"/>
      <c r="AD20" s="66">
        <f t="shared" si="5"/>
        <v>0</v>
      </c>
      <c r="AE20" s="64"/>
      <c r="AF20" s="64"/>
      <c r="AG20" s="64">
        <f t="shared" si="6"/>
        <v>0</v>
      </c>
      <c r="AH20" s="64"/>
      <c r="AI20" s="64"/>
      <c r="AJ20" s="64">
        <f t="shared" si="7"/>
        <v>0</v>
      </c>
      <c r="AK20" s="64">
        <f t="shared" si="8"/>
        <v>1</v>
      </c>
      <c r="AL20" s="64">
        <f t="shared" si="9"/>
        <v>0</v>
      </c>
      <c r="AM20" s="64">
        <f t="shared" si="10"/>
        <v>1</v>
      </c>
      <c r="AN20" s="69"/>
    </row>
    <row r="21" spans="1:39" s="69" customFormat="1" ht="26.25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69" t="s">
        <v>661</v>
      </c>
      <c r="J21" s="61" t="s">
        <v>710</v>
      </c>
      <c r="K21" s="61" t="s">
        <v>913</v>
      </c>
      <c r="L21" s="62" t="s">
        <v>767</v>
      </c>
      <c r="M21" s="64"/>
      <c r="N21" s="64"/>
      <c r="O21" s="64">
        <f t="shared" si="0"/>
        <v>0</v>
      </c>
      <c r="P21" s="64"/>
      <c r="Q21" s="64"/>
      <c r="R21" s="64">
        <f t="shared" si="1"/>
        <v>0</v>
      </c>
      <c r="S21" s="64"/>
      <c r="T21" s="64"/>
      <c r="U21" s="64">
        <f t="shared" si="2"/>
        <v>0</v>
      </c>
      <c r="V21" s="64"/>
      <c r="W21" s="64"/>
      <c r="X21" s="64">
        <f t="shared" si="3"/>
        <v>0</v>
      </c>
      <c r="Y21" s="66"/>
      <c r="Z21" s="66"/>
      <c r="AA21" s="66">
        <f t="shared" si="4"/>
        <v>0</v>
      </c>
      <c r="AB21" s="66"/>
      <c r="AC21" s="66"/>
      <c r="AD21" s="66">
        <f t="shared" si="5"/>
        <v>0</v>
      </c>
      <c r="AE21" s="64"/>
      <c r="AF21" s="64"/>
      <c r="AG21" s="64">
        <f t="shared" si="6"/>
        <v>0</v>
      </c>
      <c r="AH21" s="64"/>
      <c r="AI21" s="64"/>
      <c r="AJ21" s="64">
        <f t="shared" si="7"/>
        <v>0</v>
      </c>
      <c r="AK21" s="64">
        <f t="shared" si="8"/>
        <v>0</v>
      </c>
      <c r="AL21" s="64">
        <f t="shared" si="9"/>
        <v>0</v>
      </c>
      <c r="AM21" s="64">
        <f t="shared" si="10"/>
        <v>0</v>
      </c>
    </row>
    <row r="22" spans="1:39" s="69" customFormat="1" ht="25.5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69" t="s">
        <v>662</v>
      </c>
      <c r="J22" s="61" t="s">
        <v>710</v>
      </c>
      <c r="K22" s="61" t="s">
        <v>913</v>
      </c>
      <c r="L22" s="62" t="s">
        <v>327</v>
      </c>
      <c r="M22" s="71">
        <v>1</v>
      </c>
      <c r="N22" s="71"/>
      <c r="O22" s="64">
        <f t="shared" si="0"/>
        <v>1</v>
      </c>
      <c r="P22" s="64"/>
      <c r="Q22" s="64"/>
      <c r="R22" s="64">
        <f t="shared" si="1"/>
        <v>0</v>
      </c>
      <c r="S22" s="64"/>
      <c r="T22" s="64"/>
      <c r="U22" s="64">
        <f t="shared" si="2"/>
        <v>0</v>
      </c>
      <c r="V22" s="64"/>
      <c r="W22" s="64"/>
      <c r="X22" s="64">
        <f t="shared" si="3"/>
        <v>0</v>
      </c>
      <c r="Y22" s="66"/>
      <c r="Z22" s="66"/>
      <c r="AA22" s="66">
        <f t="shared" si="4"/>
        <v>0</v>
      </c>
      <c r="AB22" s="66"/>
      <c r="AC22" s="66"/>
      <c r="AD22" s="66">
        <f t="shared" si="5"/>
        <v>0</v>
      </c>
      <c r="AE22" s="64"/>
      <c r="AF22" s="64"/>
      <c r="AG22" s="64">
        <f t="shared" si="6"/>
        <v>0</v>
      </c>
      <c r="AH22" s="64"/>
      <c r="AI22" s="64"/>
      <c r="AJ22" s="64">
        <f t="shared" si="7"/>
        <v>0</v>
      </c>
      <c r="AK22" s="64">
        <f t="shared" si="8"/>
        <v>1</v>
      </c>
      <c r="AL22" s="64">
        <f t="shared" si="9"/>
        <v>0</v>
      </c>
      <c r="AM22" s="64">
        <f t="shared" si="10"/>
        <v>1</v>
      </c>
    </row>
    <row r="23" spans="1:39" s="69" customFormat="1" ht="27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69" t="s">
        <v>730</v>
      </c>
      <c r="J23" s="61" t="s">
        <v>706</v>
      </c>
      <c r="K23" s="61" t="s">
        <v>716</v>
      </c>
      <c r="L23" s="62" t="s">
        <v>341</v>
      </c>
      <c r="M23" s="64"/>
      <c r="N23" s="64"/>
      <c r="O23" s="64">
        <f t="shared" si="0"/>
        <v>0</v>
      </c>
      <c r="P23" s="64"/>
      <c r="Q23" s="64"/>
      <c r="R23" s="64">
        <f t="shared" si="1"/>
        <v>0</v>
      </c>
      <c r="S23" s="64"/>
      <c r="T23" s="64"/>
      <c r="U23" s="64">
        <f t="shared" si="2"/>
        <v>0</v>
      </c>
      <c r="V23" s="64"/>
      <c r="W23" s="64"/>
      <c r="X23" s="64">
        <f t="shared" si="3"/>
        <v>0</v>
      </c>
      <c r="Y23" s="66"/>
      <c r="Z23" s="66"/>
      <c r="AA23" s="66">
        <f t="shared" si="4"/>
        <v>0</v>
      </c>
      <c r="AB23" s="66"/>
      <c r="AC23" s="66"/>
      <c r="AD23" s="66">
        <f t="shared" si="5"/>
        <v>0</v>
      </c>
      <c r="AE23" s="64"/>
      <c r="AF23" s="64"/>
      <c r="AG23" s="64">
        <f t="shared" si="6"/>
        <v>0</v>
      </c>
      <c r="AH23" s="64"/>
      <c r="AI23" s="64"/>
      <c r="AJ23" s="64">
        <f t="shared" si="7"/>
        <v>0</v>
      </c>
      <c r="AK23" s="64">
        <f t="shared" si="8"/>
        <v>0</v>
      </c>
      <c r="AL23" s="64">
        <f t="shared" si="9"/>
        <v>0</v>
      </c>
      <c r="AM23" s="64">
        <f t="shared" si="10"/>
        <v>0</v>
      </c>
    </row>
    <row r="24" spans="1:39" s="69" customFormat="1" ht="27.75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69" t="s">
        <v>731</v>
      </c>
      <c r="J24" s="61" t="s">
        <v>711</v>
      </c>
      <c r="K24" s="61" t="s">
        <v>914</v>
      </c>
      <c r="L24" s="62" t="s">
        <v>3</v>
      </c>
      <c r="M24" s="64"/>
      <c r="N24" s="64"/>
      <c r="O24" s="64">
        <f t="shared" si="0"/>
        <v>0</v>
      </c>
      <c r="P24" s="64"/>
      <c r="Q24" s="64"/>
      <c r="R24" s="64">
        <f t="shared" si="1"/>
        <v>0</v>
      </c>
      <c r="S24" s="64"/>
      <c r="T24" s="64"/>
      <c r="U24" s="64">
        <f t="shared" si="2"/>
        <v>0</v>
      </c>
      <c r="V24" s="64"/>
      <c r="W24" s="64"/>
      <c r="X24" s="64">
        <f t="shared" si="3"/>
        <v>0</v>
      </c>
      <c r="Y24" s="66"/>
      <c r="Z24" s="66"/>
      <c r="AA24" s="66">
        <f t="shared" si="4"/>
        <v>0</v>
      </c>
      <c r="AB24" s="66"/>
      <c r="AC24" s="66"/>
      <c r="AD24" s="66">
        <f t="shared" si="5"/>
        <v>0</v>
      </c>
      <c r="AE24" s="64"/>
      <c r="AF24" s="64"/>
      <c r="AG24" s="64">
        <f t="shared" si="6"/>
        <v>0</v>
      </c>
      <c r="AH24" s="64"/>
      <c r="AI24" s="64"/>
      <c r="AJ24" s="64">
        <f t="shared" si="7"/>
        <v>0</v>
      </c>
      <c r="AK24" s="64">
        <f t="shared" si="8"/>
        <v>0</v>
      </c>
      <c r="AL24" s="64">
        <f t="shared" si="9"/>
        <v>0</v>
      </c>
      <c r="AM24" s="64">
        <f t="shared" si="10"/>
        <v>0</v>
      </c>
    </row>
    <row r="25" spans="1:39" s="69" customFormat="1" ht="27.75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69" t="s">
        <v>723</v>
      </c>
      <c r="J25" s="61" t="s">
        <v>713</v>
      </c>
      <c r="K25" s="61" t="s">
        <v>905</v>
      </c>
      <c r="L25" s="62" t="s">
        <v>147</v>
      </c>
      <c r="M25" s="64"/>
      <c r="N25" s="64"/>
      <c r="O25" s="64">
        <f t="shared" si="0"/>
        <v>0</v>
      </c>
      <c r="P25" s="71"/>
      <c r="Q25" s="64"/>
      <c r="R25" s="64">
        <f t="shared" si="1"/>
        <v>0</v>
      </c>
      <c r="S25" s="64"/>
      <c r="T25" s="64"/>
      <c r="U25" s="64">
        <f t="shared" si="2"/>
        <v>0</v>
      </c>
      <c r="V25" s="71">
        <v>1</v>
      </c>
      <c r="W25" s="71"/>
      <c r="X25" s="64">
        <f t="shared" si="3"/>
        <v>1</v>
      </c>
      <c r="Y25" s="66"/>
      <c r="Z25" s="66"/>
      <c r="AA25" s="66">
        <f t="shared" si="4"/>
        <v>0</v>
      </c>
      <c r="AB25" s="66"/>
      <c r="AC25" s="66"/>
      <c r="AD25" s="66">
        <f t="shared" si="5"/>
        <v>0</v>
      </c>
      <c r="AE25" s="64"/>
      <c r="AF25" s="64"/>
      <c r="AG25" s="64">
        <f t="shared" si="6"/>
        <v>0</v>
      </c>
      <c r="AH25" s="64"/>
      <c r="AI25" s="64"/>
      <c r="AJ25" s="64">
        <f t="shared" si="7"/>
        <v>0</v>
      </c>
      <c r="AK25" s="64">
        <f t="shared" si="8"/>
        <v>1</v>
      </c>
      <c r="AL25" s="64">
        <f t="shared" si="9"/>
        <v>0</v>
      </c>
      <c r="AM25" s="64">
        <f t="shared" si="10"/>
        <v>1</v>
      </c>
    </row>
    <row r="26" spans="1:40" s="69" customFormat="1" ht="26.25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69" t="s">
        <v>725</v>
      </c>
      <c r="J26" s="61" t="s">
        <v>715</v>
      </c>
      <c r="K26" s="61" t="s">
        <v>907</v>
      </c>
      <c r="L26" s="62" t="s">
        <v>147</v>
      </c>
      <c r="M26" s="64"/>
      <c r="N26" s="64"/>
      <c r="O26" s="64">
        <f t="shared" si="0"/>
        <v>0</v>
      </c>
      <c r="P26" s="71">
        <v>2</v>
      </c>
      <c r="Q26" s="64"/>
      <c r="R26" s="64">
        <f t="shared" si="1"/>
        <v>2</v>
      </c>
      <c r="S26" s="64"/>
      <c r="T26" s="64"/>
      <c r="U26" s="64">
        <f t="shared" si="2"/>
        <v>0</v>
      </c>
      <c r="V26" s="71">
        <v>1</v>
      </c>
      <c r="W26" s="71"/>
      <c r="X26" s="64">
        <f t="shared" si="3"/>
        <v>1</v>
      </c>
      <c r="Y26" s="66"/>
      <c r="Z26" s="66"/>
      <c r="AA26" s="66">
        <f t="shared" si="4"/>
        <v>0</v>
      </c>
      <c r="AB26" s="66"/>
      <c r="AC26" s="66"/>
      <c r="AD26" s="66">
        <f t="shared" si="5"/>
        <v>0</v>
      </c>
      <c r="AE26" s="64"/>
      <c r="AF26" s="64"/>
      <c r="AG26" s="64">
        <f t="shared" si="6"/>
        <v>0</v>
      </c>
      <c r="AH26" s="64"/>
      <c r="AI26" s="64"/>
      <c r="AJ26" s="64">
        <f t="shared" si="7"/>
        <v>0</v>
      </c>
      <c r="AK26" s="64">
        <f t="shared" si="8"/>
        <v>3</v>
      </c>
      <c r="AL26" s="64">
        <f t="shared" si="9"/>
        <v>0</v>
      </c>
      <c r="AM26" s="64">
        <f t="shared" si="10"/>
        <v>3</v>
      </c>
      <c r="AN26" s="59"/>
    </row>
    <row r="27" spans="1:40" s="69" customFormat="1" ht="27.75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69" t="s">
        <v>726</v>
      </c>
      <c r="J27" s="61" t="s">
        <v>717</v>
      </c>
      <c r="K27" s="61" t="s">
        <v>718</v>
      </c>
      <c r="L27" s="62" t="s">
        <v>147</v>
      </c>
      <c r="M27" s="64"/>
      <c r="N27" s="64"/>
      <c r="O27" s="64">
        <f t="shared" si="0"/>
        <v>0</v>
      </c>
      <c r="P27" s="64"/>
      <c r="Q27" s="64"/>
      <c r="R27" s="64">
        <f t="shared" si="1"/>
        <v>0</v>
      </c>
      <c r="S27" s="64"/>
      <c r="T27" s="64"/>
      <c r="U27" s="64">
        <f t="shared" si="2"/>
        <v>0</v>
      </c>
      <c r="V27" s="64"/>
      <c r="W27" s="64"/>
      <c r="X27" s="64">
        <f t="shared" si="3"/>
        <v>0</v>
      </c>
      <c r="Y27" s="66"/>
      <c r="Z27" s="66"/>
      <c r="AA27" s="66">
        <f t="shared" si="4"/>
        <v>0</v>
      </c>
      <c r="AB27" s="66"/>
      <c r="AC27" s="66"/>
      <c r="AD27" s="66">
        <f t="shared" si="5"/>
        <v>0</v>
      </c>
      <c r="AE27" s="64"/>
      <c r="AF27" s="64"/>
      <c r="AG27" s="64">
        <f t="shared" si="6"/>
        <v>0</v>
      </c>
      <c r="AH27" s="64"/>
      <c r="AI27" s="64"/>
      <c r="AJ27" s="64">
        <f t="shared" si="7"/>
        <v>0</v>
      </c>
      <c r="AK27" s="64">
        <f t="shared" si="8"/>
        <v>0</v>
      </c>
      <c r="AL27" s="64">
        <f t="shared" si="9"/>
        <v>0</v>
      </c>
      <c r="AM27" s="64">
        <f t="shared" si="10"/>
        <v>0</v>
      </c>
      <c r="AN27" s="59"/>
    </row>
    <row r="28" spans="1:40" s="69" customFormat="1" ht="33.75" customHeight="1" thickBot="1">
      <c r="A28" s="59" t="e">
        <f>CONCATENATE(I28,#REF!)</f>
        <v>#REF!</v>
      </c>
      <c r="B28" s="59" t="e">
        <f>CONCATENATE($I28,#REF!)</f>
        <v>#REF!</v>
      </c>
      <c r="C28" s="59" t="e">
        <f>CONCATENATE($I28,#REF!)</f>
        <v>#REF!</v>
      </c>
      <c r="D28" s="59" t="e">
        <f>CONCATENATE($I28,#REF!)</f>
        <v>#REF!</v>
      </c>
      <c r="E28" s="59" t="e">
        <f>CONCATENATE($I28,#REF!)</f>
        <v>#REF!</v>
      </c>
      <c r="F28" s="59" t="e">
        <f>CONCATENATE($I28,#REF!)</f>
        <v>#REF!</v>
      </c>
      <c r="G28" s="59" t="e">
        <f>CONCATENATE($I28,#REF!)</f>
        <v>#REF!</v>
      </c>
      <c r="H28" s="59" t="e">
        <f>CONCATENATE($I28,#REF!)</f>
        <v>#REF!</v>
      </c>
      <c r="I28" s="69" t="s">
        <v>727</v>
      </c>
      <c r="J28" s="61" t="s">
        <v>717</v>
      </c>
      <c r="K28" s="61" t="s">
        <v>700</v>
      </c>
      <c r="L28" s="62" t="s">
        <v>147</v>
      </c>
      <c r="M28" s="64"/>
      <c r="N28" s="64"/>
      <c r="O28" s="64">
        <f t="shared" si="0"/>
        <v>0</v>
      </c>
      <c r="P28" s="63">
        <v>7</v>
      </c>
      <c r="Q28" s="64"/>
      <c r="R28" s="64">
        <f t="shared" si="1"/>
        <v>7</v>
      </c>
      <c r="S28" s="64"/>
      <c r="T28" s="64"/>
      <c r="U28" s="64">
        <f t="shared" si="2"/>
        <v>0</v>
      </c>
      <c r="V28" s="71">
        <v>3</v>
      </c>
      <c r="W28" s="71"/>
      <c r="X28" s="64">
        <f t="shared" si="3"/>
        <v>3</v>
      </c>
      <c r="Y28" s="66"/>
      <c r="Z28" s="66"/>
      <c r="AA28" s="66">
        <f t="shared" si="4"/>
        <v>0</v>
      </c>
      <c r="AB28" s="66"/>
      <c r="AC28" s="66"/>
      <c r="AD28" s="66">
        <f t="shared" si="5"/>
        <v>0</v>
      </c>
      <c r="AE28" s="64"/>
      <c r="AF28" s="64"/>
      <c r="AG28" s="64">
        <f t="shared" si="6"/>
        <v>0</v>
      </c>
      <c r="AH28" s="64"/>
      <c r="AI28" s="64"/>
      <c r="AJ28" s="64">
        <f t="shared" si="7"/>
        <v>0</v>
      </c>
      <c r="AK28" s="64">
        <f t="shared" si="8"/>
        <v>10</v>
      </c>
      <c r="AL28" s="64">
        <f t="shared" si="9"/>
        <v>0</v>
      </c>
      <c r="AM28" s="64">
        <f t="shared" si="10"/>
        <v>10</v>
      </c>
      <c r="AN28" s="59"/>
    </row>
    <row r="29" spans="1:39" s="69" customFormat="1" ht="27" customHeight="1" thickBot="1">
      <c r="A29" s="59" t="e">
        <f>CONCATENATE(I29,#REF!)</f>
        <v>#REF!</v>
      </c>
      <c r="B29" s="59" t="e">
        <f>CONCATENATE($I29,#REF!)</f>
        <v>#REF!</v>
      </c>
      <c r="C29" s="59" t="e">
        <f>CONCATENATE($I29,#REF!)</f>
        <v>#REF!</v>
      </c>
      <c r="D29" s="59" t="e">
        <f>CONCATENATE($I29,#REF!)</f>
        <v>#REF!</v>
      </c>
      <c r="E29" s="59" t="e">
        <f>CONCATENATE($I29,#REF!)</f>
        <v>#REF!</v>
      </c>
      <c r="F29" s="59" t="e">
        <f>CONCATENATE($I29,#REF!)</f>
        <v>#REF!</v>
      </c>
      <c r="G29" s="59" t="e">
        <f>CONCATENATE($I29,#REF!)</f>
        <v>#REF!</v>
      </c>
      <c r="H29" s="59" t="e">
        <f>CONCATENATE($I29,#REF!)</f>
        <v>#REF!</v>
      </c>
      <c r="I29" s="69" t="s">
        <v>729</v>
      </c>
      <c r="J29" s="61" t="s">
        <v>721</v>
      </c>
      <c r="K29" s="61" t="s">
        <v>912</v>
      </c>
      <c r="L29" s="62" t="s">
        <v>147</v>
      </c>
      <c r="M29" s="64"/>
      <c r="N29" s="64"/>
      <c r="O29" s="64">
        <f t="shared" si="0"/>
        <v>0</v>
      </c>
      <c r="P29" s="64"/>
      <c r="Q29" s="64"/>
      <c r="R29" s="64">
        <f t="shared" si="1"/>
        <v>0</v>
      </c>
      <c r="S29" s="63">
        <v>1</v>
      </c>
      <c r="T29" s="63"/>
      <c r="U29" s="88">
        <f>SUM(S29:T29)</f>
        <v>1</v>
      </c>
      <c r="V29" s="71">
        <v>1</v>
      </c>
      <c r="W29" s="71"/>
      <c r="X29" s="64">
        <f t="shared" si="3"/>
        <v>1</v>
      </c>
      <c r="Y29" s="66"/>
      <c r="Z29" s="66"/>
      <c r="AA29" s="66">
        <f t="shared" si="4"/>
        <v>0</v>
      </c>
      <c r="AB29" s="66"/>
      <c r="AC29" s="66"/>
      <c r="AD29" s="66">
        <f t="shared" si="5"/>
        <v>0</v>
      </c>
      <c r="AE29" s="64"/>
      <c r="AF29" s="64"/>
      <c r="AG29" s="64">
        <f t="shared" si="6"/>
        <v>0</v>
      </c>
      <c r="AH29" s="64"/>
      <c r="AI29" s="64"/>
      <c r="AJ29" s="64">
        <f t="shared" si="7"/>
        <v>0</v>
      </c>
      <c r="AK29" s="64">
        <f t="shared" si="8"/>
        <v>2</v>
      </c>
      <c r="AL29" s="64">
        <f t="shared" si="9"/>
        <v>0</v>
      </c>
      <c r="AM29" s="64">
        <f t="shared" si="10"/>
        <v>2</v>
      </c>
    </row>
    <row r="30" spans="1:39" s="69" customFormat="1" ht="36" customHeight="1" thickBot="1">
      <c r="A30" s="59"/>
      <c r="B30" s="59"/>
      <c r="C30" s="59"/>
      <c r="D30" s="59"/>
      <c r="E30" s="59"/>
      <c r="F30" s="59"/>
      <c r="G30" s="59"/>
      <c r="H30" s="59"/>
      <c r="J30" s="75"/>
      <c r="K30" s="76" t="s">
        <v>944</v>
      </c>
      <c r="L30" s="77"/>
      <c r="M30" s="78">
        <f>SUM(M8:M29)</f>
        <v>4</v>
      </c>
      <c r="N30" s="78">
        <f>SUM(N8:N29)</f>
        <v>0</v>
      </c>
      <c r="O30" s="78">
        <f>SUM(O8:O29)</f>
        <v>4</v>
      </c>
      <c r="P30" s="78">
        <f aca="true" t="shared" si="11" ref="P30:AM30">SUM(P8:P29)</f>
        <v>9</v>
      </c>
      <c r="Q30" s="78">
        <f t="shared" si="11"/>
        <v>0</v>
      </c>
      <c r="R30" s="78">
        <f t="shared" si="11"/>
        <v>9</v>
      </c>
      <c r="S30" s="78">
        <f t="shared" si="11"/>
        <v>2</v>
      </c>
      <c r="T30" s="78">
        <f t="shared" si="11"/>
        <v>0</v>
      </c>
      <c r="U30" s="78">
        <f t="shared" si="11"/>
        <v>2</v>
      </c>
      <c r="V30" s="78">
        <f t="shared" si="11"/>
        <v>6</v>
      </c>
      <c r="W30" s="78">
        <f t="shared" si="11"/>
        <v>0</v>
      </c>
      <c r="X30" s="78">
        <f t="shared" si="11"/>
        <v>6</v>
      </c>
      <c r="Y30" s="78">
        <f t="shared" si="11"/>
        <v>0</v>
      </c>
      <c r="Z30" s="78">
        <f t="shared" si="11"/>
        <v>0</v>
      </c>
      <c r="AA30" s="78">
        <f t="shared" si="11"/>
        <v>0</v>
      </c>
      <c r="AB30" s="78">
        <f t="shared" si="11"/>
        <v>0</v>
      </c>
      <c r="AC30" s="78">
        <f t="shared" si="11"/>
        <v>0</v>
      </c>
      <c r="AD30" s="78">
        <f t="shared" si="11"/>
        <v>0</v>
      </c>
      <c r="AE30" s="78">
        <f t="shared" si="11"/>
        <v>0</v>
      </c>
      <c r="AF30" s="78">
        <f t="shared" si="11"/>
        <v>1</v>
      </c>
      <c r="AG30" s="78">
        <f t="shared" si="11"/>
        <v>1</v>
      </c>
      <c r="AH30" s="78">
        <f t="shared" si="11"/>
        <v>0</v>
      </c>
      <c r="AI30" s="78">
        <f t="shared" si="11"/>
        <v>0</v>
      </c>
      <c r="AJ30" s="78">
        <f t="shared" si="11"/>
        <v>0</v>
      </c>
      <c r="AK30" s="78">
        <f t="shared" si="11"/>
        <v>21</v>
      </c>
      <c r="AL30" s="78">
        <f t="shared" si="11"/>
        <v>1</v>
      </c>
      <c r="AM30" s="78">
        <f t="shared" si="11"/>
        <v>22</v>
      </c>
    </row>
    <row r="31" spans="10:51" s="10" customFormat="1" ht="111" customHeight="1" thickBot="1">
      <c r="J31" s="13"/>
      <c r="K31" s="58" t="s">
        <v>966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55" t="s">
        <v>970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</row>
  </sheetData>
  <sheetProtection/>
  <mergeCells count="3">
    <mergeCell ref="O1:X1"/>
    <mergeCell ref="K2:L2"/>
    <mergeCell ref="L5:L7"/>
  </mergeCells>
  <printOptions horizontalCentered="1"/>
  <pageMargins left="0.2" right="0.2" top="0.46" bottom="0.17" header="0.17" footer="0.2"/>
  <pageSetup horizontalDpi="300" verticalDpi="300" orientation="landscape" paperSize="9" scale="55" r:id="rId3"/>
  <headerFooter alignWithMargins="0">
    <oddHeader>&amp;C&amp;"Arial,Grassetto Corsivo"&amp;24&amp;U&amp;A&amp;R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33"/>
  <sheetViews>
    <sheetView showGridLines="0" zoomScaleSheetLayoutView="80" zoomScalePageLayoutView="0" workbookViewId="0" topLeftCell="K1">
      <selection activeCell="K1" sqref="K1"/>
    </sheetView>
  </sheetViews>
  <sheetFormatPr defaultColWidth="8.7109375" defaultRowHeight="12.75"/>
  <cols>
    <col min="1" max="8" width="8.7109375" style="10" hidden="1" customWidth="1"/>
    <col min="9" max="9" width="8.7109375" style="3" hidden="1" customWidth="1"/>
    <col min="10" max="10" width="8.7109375" style="1" hidden="1" customWidth="1"/>
    <col min="11" max="11" width="55.00390625" style="1" customWidth="1"/>
    <col min="12" max="12" width="23.421875" style="2" customWidth="1"/>
    <col min="13" max="14" width="14.57421875" style="10" hidden="1" customWidth="1"/>
    <col min="15" max="15" width="14.57421875" style="10" customWidth="1"/>
    <col min="16" max="17" width="14.57421875" style="10" hidden="1" customWidth="1"/>
    <col min="18" max="18" width="14.57421875" style="10" customWidth="1"/>
    <col min="19" max="20" width="13.7109375" style="10" hidden="1" customWidth="1"/>
    <col min="21" max="21" width="14.00390625" style="10" customWidth="1"/>
    <col min="22" max="23" width="14.57421875" style="10" hidden="1" customWidth="1"/>
    <col min="24" max="24" width="20.7109375" style="10" customWidth="1"/>
    <col min="25" max="26" width="14.57421875" style="10" hidden="1" customWidth="1"/>
    <col min="27" max="27" width="15.7109375" style="10" customWidth="1"/>
    <col min="28" max="28" width="13.00390625" style="10" hidden="1" customWidth="1"/>
    <col min="29" max="29" width="13.28125" style="10" hidden="1" customWidth="1"/>
    <col min="30" max="30" width="16.28125" style="10" customWidth="1"/>
    <col min="31" max="32" width="12.57421875" style="10" hidden="1" customWidth="1"/>
    <col min="33" max="33" width="13.421875" style="10" customWidth="1"/>
    <col min="34" max="34" width="13.28125" style="10" hidden="1" customWidth="1"/>
    <col min="35" max="35" width="12.7109375" style="10" hidden="1" customWidth="1"/>
    <col min="36" max="36" width="14.00390625" style="10" customWidth="1"/>
    <col min="37" max="37" width="10.140625" style="10" hidden="1" customWidth="1"/>
    <col min="38" max="38" width="11.8515625" style="10" hidden="1" customWidth="1"/>
    <col min="39" max="39" width="13.28125" style="10" customWidth="1"/>
    <col min="40" max="40" width="15.28125" style="10" customWidth="1"/>
    <col min="41" max="16384" width="8.7109375" style="3" customWidth="1"/>
  </cols>
  <sheetData>
    <row r="1" spans="10:24" s="10" customFormat="1" ht="68.25" customHeight="1" thickBot="1">
      <c r="J1" s="13"/>
      <c r="K1" s="55" t="s">
        <v>967</v>
      </c>
      <c r="L1" s="14"/>
      <c r="M1" s="14"/>
      <c r="N1" s="14"/>
      <c r="O1" s="160" t="s">
        <v>945</v>
      </c>
      <c r="P1" s="161"/>
      <c r="Q1" s="161"/>
      <c r="R1" s="161"/>
      <c r="S1" s="161"/>
      <c r="T1" s="161"/>
      <c r="U1" s="161"/>
      <c r="V1" s="161"/>
      <c r="W1" s="161"/>
      <c r="X1" s="162"/>
    </row>
    <row r="2" spans="10:39" s="15" customFormat="1" ht="38.25" customHeight="1">
      <c r="J2" s="31"/>
      <c r="K2" s="153" t="s">
        <v>166</v>
      </c>
      <c r="L2" s="15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44.25" customHeight="1">
      <c r="J3" s="16"/>
      <c r="K3" s="42" t="s">
        <v>256</v>
      </c>
      <c r="L3" s="50" t="s">
        <v>744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37" customFormat="1" ht="36.75" customHeight="1" thickBot="1">
      <c r="J4" s="152"/>
      <c r="K4" s="43" t="s">
        <v>257</v>
      </c>
      <c r="L4" s="50" t="s">
        <v>745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</row>
    <row r="5" spans="1:40" s="80" customFormat="1" ht="43.5" customHeight="1" thickBot="1">
      <c r="A5" s="79"/>
      <c r="B5" s="79"/>
      <c r="C5" s="79"/>
      <c r="D5" s="79"/>
      <c r="E5" s="79"/>
      <c r="F5" s="79"/>
      <c r="G5" s="79"/>
      <c r="H5" s="79"/>
      <c r="J5" s="81" t="s">
        <v>150</v>
      </c>
      <c r="K5" s="81" t="s">
        <v>258</v>
      </c>
      <c r="L5" s="163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  <c r="AN5" s="79"/>
    </row>
    <row r="6" spans="1:40" s="8" customFormat="1" ht="4.5" customHeight="1" thickBot="1">
      <c r="A6" s="23"/>
      <c r="B6" s="23"/>
      <c r="C6" s="23"/>
      <c r="D6" s="23"/>
      <c r="E6" s="23"/>
      <c r="F6" s="23"/>
      <c r="G6" s="23"/>
      <c r="H6" s="23"/>
      <c r="J6" s="22"/>
      <c r="K6" s="22"/>
      <c r="L6" s="164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35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64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3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438</v>
      </c>
      <c r="J8" s="61" t="s">
        <v>425</v>
      </c>
      <c r="K8" s="61" t="s">
        <v>830</v>
      </c>
      <c r="L8" s="62" t="s">
        <v>139</v>
      </c>
      <c r="M8" s="64"/>
      <c r="N8" s="128"/>
      <c r="O8" s="64">
        <f>SUM(M8:N8)</f>
        <v>0</v>
      </c>
      <c r="P8" s="64"/>
      <c r="Q8" s="64"/>
      <c r="R8" s="64">
        <f>SUM(P8:Q8)</f>
        <v>0</v>
      </c>
      <c r="S8" s="71">
        <v>1</v>
      </c>
      <c r="T8" s="128">
        <v>2</v>
      </c>
      <c r="U8" s="64">
        <f>SUM(S8:T8)</f>
        <v>3</v>
      </c>
      <c r="V8" s="63">
        <v>1</v>
      </c>
      <c r="W8" s="128"/>
      <c r="X8" s="64">
        <f>SUM(V8:W8)</f>
        <v>1</v>
      </c>
      <c r="Y8" s="65"/>
      <c r="Z8" s="130"/>
      <c r="AA8" s="66">
        <f>SUM(Y8:Z8)</f>
        <v>0</v>
      </c>
      <c r="AB8" s="66"/>
      <c r="AC8" s="66"/>
      <c r="AD8" s="66">
        <f>SUM(AB8:AC8)</f>
        <v>0</v>
      </c>
      <c r="AE8" s="64"/>
      <c r="AF8" s="64"/>
      <c r="AG8" s="64">
        <f>SUM(AE8:AF8)</f>
        <v>0</v>
      </c>
      <c r="AH8" s="64"/>
      <c r="AI8" s="64"/>
      <c r="AJ8" s="64">
        <f>SUM(AH8:AI8)</f>
        <v>0</v>
      </c>
      <c r="AK8" s="63">
        <f aca="true" t="shared" si="0" ref="AK8:AK30">M8+P8+S8+V8+Y8+AB8+AE8+AH8</f>
        <v>2</v>
      </c>
      <c r="AL8" s="64">
        <f aca="true" t="shared" si="1" ref="AL8:AM30">N8+Q8+T8+W8+Z8+AC8+AF8+AI8</f>
        <v>2</v>
      </c>
      <c r="AM8" s="64">
        <f t="shared" si="1"/>
        <v>4</v>
      </c>
    </row>
    <row r="9" spans="1:39" s="59" customFormat="1" ht="32.25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562</v>
      </c>
      <c r="J9" s="61" t="s">
        <v>431</v>
      </c>
      <c r="K9" s="61" t="s">
        <v>830</v>
      </c>
      <c r="L9" s="62" t="s">
        <v>767</v>
      </c>
      <c r="M9" s="63">
        <v>1</v>
      </c>
      <c r="N9" s="128">
        <v>3</v>
      </c>
      <c r="O9" s="64">
        <f aca="true" t="shared" si="2" ref="O9:O30">SUM(M9:N9)</f>
        <v>4</v>
      </c>
      <c r="P9" s="64"/>
      <c r="Q9" s="64"/>
      <c r="R9" s="64">
        <f aca="true" t="shared" si="3" ref="R9:R30">SUM(P9:Q9)</f>
        <v>0</v>
      </c>
      <c r="S9" s="63">
        <v>2</v>
      </c>
      <c r="T9" s="128"/>
      <c r="U9" s="64">
        <f aca="true" t="shared" si="4" ref="U9:U30">SUM(S9:T9)</f>
        <v>2</v>
      </c>
      <c r="V9" s="64"/>
      <c r="W9" s="128"/>
      <c r="X9" s="64">
        <f aca="true" t="shared" si="5" ref="X9:X30">SUM(V9:W9)</f>
        <v>0</v>
      </c>
      <c r="Y9" s="65"/>
      <c r="Z9" s="130"/>
      <c r="AA9" s="66">
        <f aca="true" t="shared" si="6" ref="AA9:AA30">SUM(Y9:Z9)</f>
        <v>0</v>
      </c>
      <c r="AB9" s="66"/>
      <c r="AC9" s="66"/>
      <c r="AD9" s="66">
        <f aca="true" t="shared" si="7" ref="AD9:AD30">SUM(AB9:AC9)</f>
        <v>0</v>
      </c>
      <c r="AE9" s="63"/>
      <c r="AF9" s="63"/>
      <c r="AG9" s="64">
        <f aca="true" t="shared" si="8" ref="AG9:AG30">SUM(AE9:AF9)</f>
        <v>0</v>
      </c>
      <c r="AH9" s="64"/>
      <c r="AI9" s="64"/>
      <c r="AJ9" s="64">
        <f aca="true" t="shared" si="9" ref="AJ9:AJ30">SUM(AH9:AI9)</f>
        <v>0</v>
      </c>
      <c r="AK9" s="63">
        <f t="shared" si="0"/>
        <v>3</v>
      </c>
      <c r="AL9" s="64">
        <f t="shared" si="1"/>
        <v>3</v>
      </c>
      <c r="AM9" s="64">
        <f t="shared" si="1"/>
        <v>6</v>
      </c>
    </row>
    <row r="10" spans="1:40" s="59" customFormat="1" ht="56.2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59" t="s">
        <v>135</v>
      </c>
      <c r="J10" s="61" t="s">
        <v>665</v>
      </c>
      <c r="K10" s="61" t="s">
        <v>831</v>
      </c>
      <c r="L10" s="62" t="s">
        <v>326</v>
      </c>
      <c r="M10" s="64"/>
      <c r="N10" s="128"/>
      <c r="O10" s="64">
        <f t="shared" si="2"/>
        <v>0</v>
      </c>
      <c r="P10" s="64"/>
      <c r="Q10" s="64"/>
      <c r="R10" s="64">
        <f t="shared" si="3"/>
        <v>0</v>
      </c>
      <c r="S10" s="64"/>
      <c r="T10" s="128"/>
      <c r="U10" s="64">
        <f t="shared" si="4"/>
        <v>0</v>
      </c>
      <c r="V10" s="64"/>
      <c r="W10" s="128"/>
      <c r="X10" s="64">
        <f t="shared" si="5"/>
        <v>0</v>
      </c>
      <c r="Y10" s="65"/>
      <c r="Z10" s="130"/>
      <c r="AA10" s="66">
        <f t="shared" si="6"/>
        <v>0</v>
      </c>
      <c r="AB10" s="66"/>
      <c r="AC10" s="66"/>
      <c r="AD10" s="66">
        <f t="shared" si="7"/>
        <v>0</v>
      </c>
      <c r="AE10" s="64"/>
      <c r="AF10" s="64"/>
      <c r="AG10" s="64">
        <f t="shared" si="8"/>
        <v>0</v>
      </c>
      <c r="AH10" s="64"/>
      <c r="AI10" s="64"/>
      <c r="AJ10" s="64">
        <f t="shared" si="9"/>
        <v>0</v>
      </c>
      <c r="AK10" s="63">
        <f t="shared" si="0"/>
        <v>0</v>
      </c>
      <c r="AL10" s="64">
        <f t="shared" si="1"/>
        <v>0</v>
      </c>
      <c r="AM10" s="64">
        <f t="shared" si="1"/>
        <v>0</v>
      </c>
      <c r="AN10" s="69"/>
    </row>
    <row r="11" spans="1:40" s="59" customFormat="1" ht="30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564</v>
      </c>
      <c r="J11" s="61" t="s">
        <v>426</v>
      </c>
      <c r="K11" s="61" t="s">
        <v>832</v>
      </c>
      <c r="L11" s="62" t="s">
        <v>767</v>
      </c>
      <c r="M11" s="64"/>
      <c r="N11" s="128">
        <v>3</v>
      </c>
      <c r="O11" s="64">
        <f t="shared" si="2"/>
        <v>3</v>
      </c>
      <c r="P11" s="64"/>
      <c r="Q11" s="64"/>
      <c r="R11" s="64">
        <f t="shared" si="3"/>
        <v>0</v>
      </c>
      <c r="S11" s="64"/>
      <c r="T11" s="128">
        <v>2</v>
      </c>
      <c r="U11" s="64">
        <f t="shared" si="4"/>
        <v>2</v>
      </c>
      <c r="V11" s="64"/>
      <c r="W11" s="128">
        <v>1</v>
      </c>
      <c r="X11" s="64">
        <f t="shared" si="5"/>
        <v>1</v>
      </c>
      <c r="Y11" s="65"/>
      <c r="Z11" s="130"/>
      <c r="AA11" s="66">
        <f t="shared" si="6"/>
        <v>0</v>
      </c>
      <c r="AB11" s="66"/>
      <c r="AC11" s="66"/>
      <c r="AD11" s="66">
        <f t="shared" si="7"/>
        <v>0</v>
      </c>
      <c r="AE11" s="64"/>
      <c r="AF11" s="64"/>
      <c r="AG11" s="64">
        <f t="shared" si="8"/>
        <v>0</v>
      </c>
      <c r="AH11" s="64"/>
      <c r="AI11" s="64"/>
      <c r="AJ11" s="64">
        <f t="shared" si="9"/>
        <v>0</v>
      </c>
      <c r="AK11" s="63">
        <f t="shared" si="0"/>
        <v>0</v>
      </c>
      <c r="AL11" s="64">
        <f t="shared" si="1"/>
        <v>6</v>
      </c>
      <c r="AM11" s="64">
        <f t="shared" si="1"/>
        <v>6</v>
      </c>
      <c r="AN11" s="69"/>
    </row>
    <row r="12" spans="1:40" s="59" customFormat="1" ht="31.5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59" t="s">
        <v>563</v>
      </c>
      <c r="J12" s="61" t="s">
        <v>433</v>
      </c>
      <c r="K12" s="61" t="s">
        <v>833</v>
      </c>
      <c r="L12" s="62" t="s">
        <v>767</v>
      </c>
      <c r="M12" s="64"/>
      <c r="N12" s="128"/>
      <c r="O12" s="64">
        <f t="shared" si="2"/>
        <v>0</v>
      </c>
      <c r="P12" s="64"/>
      <c r="Q12" s="64"/>
      <c r="R12" s="64">
        <f t="shared" si="3"/>
        <v>0</v>
      </c>
      <c r="S12" s="64"/>
      <c r="T12" s="128">
        <v>1</v>
      </c>
      <c r="U12" s="64">
        <f t="shared" si="4"/>
        <v>1</v>
      </c>
      <c r="V12" s="64"/>
      <c r="W12" s="128"/>
      <c r="X12" s="64">
        <f t="shared" si="5"/>
        <v>0</v>
      </c>
      <c r="Y12" s="65"/>
      <c r="Z12" s="130"/>
      <c r="AA12" s="66">
        <f t="shared" si="6"/>
        <v>0</v>
      </c>
      <c r="AB12" s="66"/>
      <c r="AC12" s="66"/>
      <c r="AD12" s="66">
        <f t="shared" si="7"/>
        <v>0</v>
      </c>
      <c r="AE12" s="64"/>
      <c r="AF12" s="64"/>
      <c r="AG12" s="64">
        <f t="shared" si="8"/>
        <v>0</v>
      </c>
      <c r="AH12" s="64"/>
      <c r="AI12" s="64"/>
      <c r="AJ12" s="64">
        <f t="shared" si="9"/>
        <v>0</v>
      </c>
      <c r="AK12" s="63">
        <f t="shared" si="0"/>
        <v>0</v>
      </c>
      <c r="AL12" s="64">
        <f t="shared" si="1"/>
        <v>1</v>
      </c>
      <c r="AM12" s="64">
        <f t="shared" si="1"/>
        <v>1</v>
      </c>
      <c r="AN12" s="69"/>
    </row>
    <row r="13" spans="1:40" s="59" customFormat="1" ht="28.5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59" t="s">
        <v>565</v>
      </c>
      <c r="J13" s="61" t="s">
        <v>432</v>
      </c>
      <c r="K13" s="61" t="s">
        <v>834</v>
      </c>
      <c r="L13" s="62" t="s">
        <v>767</v>
      </c>
      <c r="M13" s="63">
        <v>1</v>
      </c>
      <c r="N13" s="128">
        <v>1</v>
      </c>
      <c r="O13" s="64">
        <f t="shared" si="2"/>
        <v>2</v>
      </c>
      <c r="P13" s="64"/>
      <c r="Q13" s="64"/>
      <c r="R13" s="64">
        <f t="shared" si="3"/>
        <v>0</v>
      </c>
      <c r="S13" s="64"/>
      <c r="T13" s="128">
        <v>1</v>
      </c>
      <c r="U13" s="64">
        <f t="shared" si="4"/>
        <v>1</v>
      </c>
      <c r="V13" s="64"/>
      <c r="W13" s="128"/>
      <c r="X13" s="64">
        <f t="shared" si="5"/>
        <v>0</v>
      </c>
      <c r="Y13" s="65"/>
      <c r="Z13" s="130"/>
      <c r="AA13" s="66">
        <f t="shared" si="6"/>
        <v>0</v>
      </c>
      <c r="AB13" s="66"/>
      <c r="AC13" s="66"/>
      <c r="AD13" s="66">
        <f t="shared" si="7"/>
        <v>0</v>
      </c>
      <c r="AE13" s="64"/>
      <c r="AF13" s="64"/>
      <c r="AG13" s="64">
        <f t="shared" si="8"/>
        <v>0</v>
      </c>
      <c r="AH13" s="64"/>
      <c r="AI13" s="64"/>
      <c r="AJ13" s="64">
        <f t="shared" si="9"/>
        <v>0</v>
      </c>
      <c r="AK13" s="63">
        <f t="shared" si="0"/>
        <v>1</v>
      </c>
      <c r="AL13" s="64">
        <f t="shared" si="1"/>
        <v>2</v>
      </c>
      <c r="AM13" s="64">
        <f t="shared" si="1"/>
        <v>3</v>
      </c>
      <c r="AN13" s="69"/>
    </row>
    <row r="14" spans="1:40" s="59" customFormat="1" ht="80.25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59" t="s">
        <v>737</v>
      </c>
      <c r="J14" s="61" t="s">
        <v>432</v>
      </c>
      <c r="K14" s="61" t="s">
        <v>835</v>
      </c>
      <c r="L14" s="62" t="s">
        <v>326</v>
      </c>
      <c r="M14" s="64"/>
      <c r="N14" s="128"/>
      <c r="O14" s="64">
        <f t="shared" si="2"/>
        <v>0</v>
      </c>
      <c r="P14" s="64"/>
      <c r="Q14" s="64"/>
      <c r="R14" s="64">
        <f t="shared" si="3"/>
        <v>0</v>
      </c>
      <c r="S14" s="64"/>
      <c r="T14" s="128">
        <v>1</v>
      </c>
      <c r="U14" s="64">
        <f t="shared" si="4"/>
        <v>1</v>
      </c>
      <c r="V14" s="64"/>
      <c r="W14" s="128"/>
      <c r="X14" s="64">
        <f t="shared" si="5"/>
        <v>0</v>
      </c>
      <c r="Y14" s="65"/>
      <c r="Z14" s="130"/>
      <c r="AA14" s="66">
        <f t="shared" si="6"/>
        <v>0</v>
      </c>
      <c r="AB14" s="66"/>
      <c r="AC14" s="66"/>
      <c r="AD14" s="66">
        <f t="shared" si="7"/>
        <v>0</v>
      </c>
      <c r="AE14" s="64"/>
      <c r="AF14" s="64"/>
      <c r="AG14" s="64">
        <f t="shared" si="8"/>
        <v>0</v>
      </c>
      <c r="AH14" s="64"/>
      <c r="AI14" s="64"/>
      <c r="AJ14" s="64">
        <f t="shared" si="9"/>
        <v>0</v>
      </c>
      <c r="AK14" s="63">
        <f t="shared" si="0"/>
        <v>0</v>
      </c>
      <c r="AL14" s="64">
        <f t="shared" si="1"/>
        <v>1</v>
      </c>
      <c r="AM14" s="64">
        <f t="shared" si="1"/>
        <v>1</v>
      </c>
      <c r="AN14" s="69"/>
    </row>
    <row r="15" spans="1:40" s="59" customFormat="1" ht="35.2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566</v>
      </c>
      <c r="J15" s="61" t="s">
        <v>434</v>
      </c>
      <c r="K15" s="61" t="s">
        <v>836</v>
      </c>
      <c r="L15" s="62" t="s">
        <v>199</v>
      </c>
      <c r="M15" s="64"/>
      <c r="N15" s="128">
        <v>2</v>
      </c>
      <c r="O15" s="64">
        <f t="shared" si="2"/>
        <v>2</v>
      </c>
      <c r="P15" s="64"/>
      <c r="Q15" s="64"/>
      <c r="R15" s="64">
        <f t="shared" si="3"/>
        <v>0</v>
      </c>
      <c r="S15" s="64"/>
      <c r="T15" s="128"/>
      <c r="U15" s="64">
        <f t="shared" si="4"/>
        <v>0</v>
      </c>
      <c r="V15" s="64"/>
      <c r="W15" s="128"/>
      <c r="X15" s="64">
        <f t="shared" si="5"/>
        <v>0</v>
      </c>
      <c r="Y15" s="65"/>
      <c r="Z15" s="130"/>
      <c r="AA15" s="66">
        <f t="shared" si="6"/>
        <v>0</v>
      </c>
      <c r="AB15" s="66"/>
      <c r="AC15" s="66"/>
      <c r="AD15" s="66">
        <f t="shared" si="7"/>
        <v>0</v>
      </c>
      <c r="AE15" s="64"/>
      <c r="AF15" s="64"/>
      <c r="AG15" s="64">
        <f t="shared" si="8"/>
        <v>0</v>
      </c>
      <c r="AH15" s="64"/>
      <c r="AI15" s="64"/>
      <c r="AJ15" s="64">
        <f t="shared" si="9"/>
        <v>0</v>
      </c>
      <c r="AK15" s="63">
        <f t="shared" si="0"/>
        <v>0</v>
      </c>
      <c r="AL15" s="64">
        <f t="shared" si="1"/>
        <v>2</v>
      </c>
      <c r="AM15" s="64">
        <f t="shared" si="1"/>
        <v>2</v>
      </c>
      <c r="AN15" s="69"/>
    </row>
    <row r="16" spans="1:40" s="59" customFormat="1" ht="57.75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59" t="s">
        <v>362</v>
      </c>
      <c r="J16" s="61" t="s">
        <v>427</v>
      </c>
      <c r="K16" s="61" t="s">
        <v>837</v>
      </c>
      <c r="L16" s="62" t="s">
        <v>767</v>
      </c>
      <c r="M16" s="64"/>
      <c r="N16" s="128">
        <v>1</v>
      </c>
      <c r="O16" s="64">
        <f t="shared" si="2"/>
        <v>1</v>
      </c>
      <c r="P16" s="64"/>
      <c r="Q16" s="64"/>
      <c r="R16" s="64">
        <f t="shared" si="3"/>
        <v>0</v>
      </c>
      <c r="S16" s="64"/>
      <c r="T16" s="128"/>
      <c r="U16" s="64">
        <f t="shared" si="4"/>
        <v>0</v>
      </c>
      <c r="V16" s="71">
        <v>1</v>
      </c>
      <c r="W16" s="128"/>
      <c r="X16" s="64">
        <f t="shared" si="5"/>
        <v>1</v>
      </c>
      <c r="Y16" s="65"/>
      <c r="Z16" s="130"/>
      <c r="AA16" s="66">
        <f t="shared" si="6"/>
        <v>0</v>
      </c>
      <c r="AB16" s="66"/>
      <c r="AC16" s="66"/>
      <c r="AD16" s="66">
        <f t="shared" si="7"/>
        <v>0</v>
      </c>
      <c r="AE16" s="64"/>
      <c r="AF16" s="64"/>
      <c r="AG16" s="64">
        <f t="shared" si="8"/>
        <v>0</v>
      </c>
      <c r="AH16" s="64"/>
      <c r="AI16" s="64"/>
      <c r="AJ16" s="64">
        <f t="shared" si="9"/>
        <v>0</v>
      </c>
      <c r="AK16" s="63">
        <f t="shared" si="0"/>
        <v>1</v>
      </c>
      <c r="AL16" s="64">
        <f t="shared" si="1"/>
        <v>1</v>
      </c>
      <c r="AM16" s="64">
        <f t="shared" si="1"/>
        <v>2</v>
      </c>
      <c r="AN16" s="69"/>
    </row>
    <row r="17" spans="1:40" s="59" customFormat="1" ht="33.75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59" t="s">
        <v>663</v>
      </c>
      <c r="J17" s="61" t="s">
        <v>425</v>
      </c>
      <c r="K17" s="61" t="s">
        <v>838</v>
      </c>
      <c r="L17" s="62" t="s">
        <v>767</v>
      </c>
      <c r="M17" s="63">
        <v>1</v>
      </c>
      <c r="N17" s="128"/>
      <c r="O17" s="64">
        <f t="shared" si="2"/>
        <v>1</v>
      </c>
      <c r="P17" s="64"/>
      <c r="Q17" s="64"/>
      <c r="R17" s="64">
        <f t="shared" si="3"/>
        <v>0</v>
      </c>
      <c r="S17" s="64"/>
      <c r="T17" s="128"/>
      <c r="U17" s="64">
        <f t="shared" si="4"/>
        <v>0</v>
      </c>
      <c r="V17" s="71">
        <v>1</v>
      </c>
      <c r="W17" s="128"/>
      <c r="X17" s="64">
        <f t="shared" si="5"/>
        <v>1</v>
      </c>
      <c r="Y17" s="65"/>
      <c r="Z17" s="130"/>
      <c r="AA17" s="66">
        <f t="shared" si="6"/>
        <v>0</v>
      </c>
      <c r="AB17" s="66"/>
      <c r="AC17" s="66"/>
      <c r="AD17" s="66">
        <f t="shared" si="7"/>
        <v>0</v>
      </c>
      <c r="AE17" s="64"/>
      <c r="AF17" s="64"/>
      <c r="AG17" s="64">
        <f t="shared" si="8"/>
        <v>0</v>
      </c>
      <c r="AH17" s="64"/>
      <c r="AI17" s="64"/>
      <c r="AJ17" s="64">
        <f t="shared" si="9"/>
        <v>0</v>
      </c>
      <c r="AK17" s="63">
        <f t="shared" si="0"/>
        <v>2</v>
      </c>
      <c r="AL17" s="64">
        <f t="shared" si="1"/>
        <v>0</v>
      </c>
      <c r="AM17" s="64">
        <f t="shared" si="1"/>
        <v>2</v>
      </c>
      <c r="AN17" s="69"/>
    </row>
    <row r="18" spans="1:40" s="59" customFormat="1" ht="61.5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59" t="s">
        <v>733</v>
      </c>
      <c r="J18" s="61" t="s">
        <v>435</v>
      </c>
      <c r="K18" s="61" t="s">
        <v>839</v>
      </c>
      <c r="L18" s="62" t="s">
        <v>767</v>
      </c>
      <c r="M18" s="64"/>
      <c r="N18" s="128">
        <v>1</v>
      </c>
      <c r="O18" s="64">
        <f t="shared" si="2"/>
        <v>1</v>
      </c>
      <c r="P18" s="64"/>
      <c r="Q18" s="64"/>
      <c r="R18" s="64">
        <f t="shared" si="3"/>
        <v>0</v>
      </c>
      <c r="S18" s="64"/>
      <c r="T18" s="128"/>
      <c r="U18" s="64">
        <f t="shared" si="4"/>
        <v>0</v>
      </c>
      <c r="V18" s="64"/>
      <c r="W18" s="128">
        <v>1</v>
      </c>
      <c r="X18" s="64">
        <f t="shared" si="5"/>
        <v>1</v>
      </c>
      <c r="Y18" s="65"/>
      <c r="Z18" s="130"/>
      <c r="AA18" s="66">
        <f t="shared" si="6"/>
        <v>0</v>
      </c>
      <c r="AB18" s="66"/>
      <c r="AC18" s="66"/>
      <c r="AD18" s="66">
        <f t="shared" si="7"/>
        <v>0</v>
      </c>
      <c r="AE18" s="64"/>
      <c r="AF18" s="64"/>
      <c r="AG18" s="64">
        <f t="shared" si="8"/>
        <v>0</v>
      </c>
      <c r="AH18" s="64"/>
      <c r="AI18" s="64"/>
      <c r="AJ18" s="64">
        <f t="shared" si="9"/>
        <v>0</v>
      </c>
      <c r="AK18" s="63">
        <f t="shared" si="0"/>
        <v>0</v>
      </c>
      <c r="AL18" s="64">
        <f t="shared" si="1"/>
        <v>2</v>
      </c>
      <c r="AM18" s="64">
        <f t="shared" si="1"/>
        <v>2</v>
      </c>
      <c r="AN18" s="69"/>
    </row>
    <row r="19" spans="1:39" s="59" customFormat="1" ht="55.5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567</v>
      </c>
      <c r="J19" s="61" t="s">
        <v>436</v>
      </c>
      <c r="K19" s="61" t="s">
        <v>839</v>
      </c>
      <c r="L19" s="62" t="s">
        <v>324</v>
      </c>
      <c r="M19" s="64"/>
      <c r="N19" s="128"/>
      <c r="O19" s="64">
        <f t="shared" si="2"/>
        <v>0</v>
      </c>
      <c r="P19" s="64"/>
      <c r="Q19" s="64"/>
      <c r="R19" s="64">
        <f t="shared" si="3"/>
        <v>0</v>
      </c>
      <c r="S19" s="64"/>
      <c r="T19" s="128"/>
      <c r="U19" s="64">
        <f t="shared" si="4"/>
        <v>0</v>
      </c>
      <c r="V19" s="63">
        <v>1</v>
      </c>
      <c r="W19" s="128"/>
      <c r="X19" s="64">
        <f t="shared" si="5"/>
        <v>1</v>
      </c>
      <c r="Y19" s="65"/>
      <c r="Z19" s="130"/>
      <c r="AA19" s="66">
        <f t="shared" si="6"/>
        <v>0</v>
      </c>
      <c r="AB19" s="66"/>
      <c r="AC19" s="66"/>
      <c r="AD19" s="66">
        <f t="shared" si="7"/>
        <v>0</v>
      </c>
      <c r="AE19" s="64"/>
      <c r="AF19" s="64"/>
      <c r="AG19" s="64">
        <f t="shared" si="8"/>
        <v>0</v>
      </c>
      <c r="AH19" s="64"/>
      <c r="AI19" s="64"/>
      <c r="AJ19" s="64">
        <f t="shared" si="9"/>
        <v>0</v>
      </c>
      <c r="AK19" s="63">
        <f t="shared" si="0"/>
        <v>1</v>
      </c>
      <c r="AL19" s="64">
        <f t="shared" si="1"/>
        <v>0</v>
      </c>
      <c r="AM19" s="64">
        <f t="shared" si="1"/>
        <v>1</v>
      </c>
    </row>
    <row r="20" spans="1:40" s="59" customFormat="1" ht="35.25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568</v>
      </c>
      <c r="J20" s="61" t="s">
        <v>428</v>
      </c>
      <c r="K20" s="61" t="s">
        <v>840</v>
      </c>
      <c r="L20" s="62" t="s">
        <v>767</v>
      </c>
      <c r="M20" s="64"/>
      <c r="N20" s="128"/>
      <c r="O20" s="64">
        <f t="shared" si="2"/>
        <v>0</v>
      </c>
      <c r="P20" s="64"/>
      <c r="Q20" s="64"/>
      <c r="R20" s="64">
        <f t="shared" si="3"/>
        <v>0</v>
      </c>
      <c r="S20" s="64"/>
      <c r="T20" s="128"/>
      <c r="U20" s="64">
        <f t="shared" si="4"/>
        <v>0</v>
      </c>
      <c r="V20" s="64"/>
      <c r="W20" s="128"/>
      <c r="X20" s="64">
        <f t="shared" si="5"/>
        <v>0</v>
      </c>
      <c r="Y20" s="65"/>
      <c r="Z20" s="130"/>
      <c r="AA20" s="66">
        <f t="shared" si="6"/>
        <v>0</v>
      </c>
      <c r="AB20" s="66"/>
      <c r="AC20" s="66"/>
      <c r="AD20" s="66">
        <f t="shared" si="7"/>
        <v>0</v>
      </c>
      <c r="AE20" s="64"/>
      <c r="AF20" s="64"/>
      <c r="AG20" s="64">
        <f t="shared" si="8"/>
        <v>0</v>
      </c>
      <c r="AH20" s="64"/>
      <c r="AI20" s="64"/>
      <c r="AJ20" s="64">
        <f t="shared" si="9"/>
        <v>0</v>
      </c>
      <c r="AK20" s="63">
        <f t="shared" si="0"/>
        <v>0</v>
      </c>
      <c r="AL20" s="64">
        <f t="shared" si="1"/>
        <v>0</v>
      </c>
      <c r="AM20" s="64">
        <f t="shared" si="1"/>
        <v>0</v>
      </c>
      <c r="AN20" s="69"/>
    </row>
    <row r="21" spans="1:40" s="59" customFormat="1" ht="34.5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59" t="s">
        <v>437</v>
      </c>
      <c r="J21" s="61" t="s">
        <v>322</v>
      </c>
      <c r="K21" s="61" t="s">
        <v>836</v>
      </c>
      <c r="L21" s="62" t="s">
        <v>146</v>
      </c>
      <c r="M21" s="64"/>
      <c r="N21" s="128"/>
      <c r="O21" s="64">
        <f t="shared" si="2"/>
        <v>0</v>
      </c>
      <c r="P21" s="64"/>
      <c r="Q21" s="64"/>
      <c r="R21" s="64">
        <f t="shared" si="3"/>
        <v>0</v>
      </c>
      <c r="S21" s="64"/>
      <c r="T21" s="128">
        <v>1</v>
      </c>
      <c r="U21" s="64">
        <f t="shared" si="4"/>
        <v>1</v>
      </c>
      <c r="V21" s="64"/>
      <c r="W21" s="128"/>
      <c r="X21" s="64">
        <f t="shared" si="5"/>
        <v>0</v>
      </c>
      <c r="Y21" s="65"/>
      <c r="Z21" s="130"/>
      <c r="AA21" s="66">
        <f t="shared" si="6"/>
        <v>0</v>
      </c>
      <c r="AB21" s="66"/>
      <c r="AC21" s="66"/>
      <c r="AD21" s="66">
        <f t="shared" si="7"/>
        <v>0</v>
      </c>
      <c r="AE21" s="64"/>
      <c r="AF21" s="64"/>
      <c r="AG21" s="64">
        <f t="shared" si="8"/>
        <v>0</v>
      </c>
      <c r="AH21" s="64"/>
      <c r="AI21" s="64"/>
      <c r="AJ21" s="64">
        <f t="shared" si="9"/>
        <v>0</v>
      </c>
      <c r="AK21" s="63">
        <f t="shared" si="0"/>
        <v>0</v>
      </c>
      <c r="AL21" s="64">
        <f>N21+Q21+T21+W21+Z21+AC21+AF21+AI21</f>
        <v>1</v>
      </c>
      <c r="AM21" s="64">
        <f>O21+R21+U21+X21+AA21+AD21+AG21+AJ21</f>
        <v>1</v>
      </c>
      <c r="AN21" s="69"/>
    </row>
    <row r="22" spans="1:40" s="59" customFormat="1" ht="34.5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59" t="s">
        <v>429</v>
      </c>
      <c r="J22" s="61" t="s">
        <v>430</v>
      </c>
      <c r="K22" s="61" t="s">
        <v>830</v>
      </c>
      <c r="L22" s="62" t="s">
        <v>147</v>
      </c>
      <c r="M22" s="64"/>
      <c r="N22" s="128"/>
      <c r="O22" s="64">
        <f t="shared" si="2"/>
        <v>0</v>
      </c>
      <c r="P22" s="64"/>
      <c r="Q22" s="64"/>
      <c r="R22" s="64">
        <f t="shared" si="3"/>
        <v>0</v>
      </c>
      <c r="S22" s="64"/>
      <c r="T22" s="128"/>
      <c r="U22" s="64">
        <f t="shared" si="4"/>
        <v>0</v>
      </c>
      <c r="V22" s="63">
        <v>1</v>
      </c>
      <c r="W22" s="128"/>
      <c r="X22" s="64">
        <f t="shared" si="5"/>
        <v>1</v>
      </c>
      <c r="Y22" s="65"/>
      <c r="Z22" s="130"/>
      <c r="AA22" s="66">
        <f t="shared" si="6"/>
        <v>0</v>
      </c>
      <c r="AB22" s="66"/>
      <c r="AC22" s="66"/>
      <c r="AD22" s="66">
        <f t="shared" si="7"/>
        <v>0</v>
      </c>
      <c r="AE22" s="64"/>
      <c r="AF22" s="64"/>
      <c r="AG22" s="64">
        <f t="shared" si="8"/>
        <v>0</v>
      </c>
      <c r="AH22" s="64"/>
      <c r="AI22" s="64"/>
      <c r="AJ22" s="64">
        <f t="shared" si="9"/>
        <v>0</v>
      </c>
      <c r="AK22" s="63">
        <f t="shared" si="0"/>
        <v>1</v>
      </c>
      <c r="AL22" s="64">
        <f t="shared" si="1"/>
        <v>0</v>
      </c>
      <c r="AM22" s="64">
        <f t="shared" si="1"/>
        <v>1</v>
      </c>
      <c r="AN22" s="69"/>
    </row>
    <row r="23" spans="1:40" s="59" customFormat="1" ht="63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59" t="s">
        <v>441</v>
      </c>
      <c r="J23" s="61" t="s">
        <v>430</v>
      </c>
      <c r="K23" s="61" t="s">
        <v>442</v>
      </c>
      <c r="L23" s="62" t="s">
        <v>147</v>
      </c>
      <c r="M23" s="64"/>
      <c r="N23" s="128"/>
      <c r="O23" s="64">
        <f t="shared" si="2"/>
        <v>0</v>
      </c>
      <c r="P23" s="64"/>
      <c r="Q23" s="64"/>
      <c r="R23" s="64">
        <f t="shared" si="3"/>
        <v>0</v>
      </c>
      <c r="S23" s="64"/>
      <c r="T23" s="128"/>
      <c r="U23" s="64">
        <f t="shared" si="4"/>
        <v>0</v>
      </c>
      <c r="V23" s="64"/>
      <c r="W23" s="128"/>
      <c r="X23" s="64">
        <f t="shared" si="5"/>
        <v>0</v>
      </c>
      <c r="Y23" s="65"/>
      <c r="Z23" s="130"/>
      <c r="AA23" s="66">
        <f t="shared" si="6"/>
        <v>0</v>
      </c>
      <c r="AB23" s="66"/>
      <c r="AC23" s="66"/>
      <c r="AD23" s="66">
        <f t="shared" si="7"/>
        <v>0</v>
      </c>
      <c r="AE23" s="64"/>
      <c r="AF23" s="64"/>
      <c r="AG23" s="64">
        <f t="shared" si="8"/>
        <v>0</v>
      </c>
      <c r="AH23" s="64"/>
      <c r="AI23" s="64"/>
      <c r="AJ23" s="64">
        <f t="shared" si="9"/>
        <v>0</v>
      </c>
      <c r="AK23" s="63">
        <f t="shared" si="0"/>
        <v>0</v>
      </c>
      <c r="AL23" s="64">
        <f t="shared" si="1"/>
        <v>0</v>
      </c>
      <c r="AM23" s="64">
        <f t="shared" si="1"/>
        <v>0</v>
      </c>
      <c r="AN23" s="69"/>
    </row>
    <row r="24" spans="1:40" s="59" customFormat="1" ht="60.75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59" t="s">
        <v>443</v>
      </c>
      <c r="J24" s="61" t="s">
        <v>430</v>
      </c>
      <c r="K24" s="61" t="s">
        <v>444</v>
      </c>
      <c r="L24" s="62" t="s">
        <v>147</v>
      </c>
      <c r="M24" s="64"/>
      <c r="N24" s="128"/>
      <c r="O24" s="64">
        <f t="shared" si="2"/>
        <v>0</v>
      </c>
      <c r="P24" s="64"/>
      <c r="Q24" s="64"/>
      <c r="R24" s="64">
        <f t="shared" si="3"/>
        <v>0</v>
      </c>
      <c r="S24" s="64"/>
      <c r="T24" s="128"/>
      <c r="U24" s="64">
        <f t="shared" si="4"/>
        <v>0</v>
      </c>
      <c r="V24" s="64"/>
      <c r="W24" s="128"/>
      <c r="X24" s="64">
        <f t="shared" si="5"/>
        <v>0</v>
      </c>
      <c r="Y24" s="65"/>
      <c r="Z24" s="130"/>
      <c r="AA24" s="66">
        <f t="shared" si="6"/>
        <v>0</v>
      </c>
      <c r="AB24" s="66"/>
      <c r="AC24" s="66"/>
      <c r="AD24" s="66">
        <f t="shared" si="7"/>
        <v>0</v>
      </c>
      <c r="AE24" s="64"/>
      <c r="AF24" s="64"/>
      <c r="AG24" s="64">
        <f t="shared" si="8"/>
        <v>0</v>
      </c>
      <c r="AH24" s="64"/>
      <c r="AI24" s="64"/>
      <c r="AJ24" s="64">
        <f t="shared" si="9"/>
        <v>0</v>
      </c>
      <c r="AK24" s="63">
        <f t="shared" si="0"/>
        <v>0</v>
      </c>
      <c r="AL24" s="64">
        <f t="shared" si="1"/>
        <v>0</v>
      </c>
      <c r="AM24" s="64">
        <f t="shared" si="1"/>
        <v>0</v>
      </c>
      <c r="AN24" s="69"/>
    </row>
    <row r="25" spans="1:40" s="59" customFormat="1" ht="54.75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439</v>
      </c>
      <c r="J25" s="61" t="s">
        <v>430</v>
      </c>
      <c r="K25" s="61" t="s">
        <v>440</v>
      </c>
      <c r="L25" s="62" t="s">
        <v>147</v>
      </c>
      <c r="M25" s="64"/>
      <c r="N25" s="128"/>
      <c r="O25" s="64">
        <f t="shared" si="2"/>
        <v>0</v>
      </c>
      <c r="P25" s="63">
        <v>4</v>
      </c>
      <c r="Q25" s="63"/>
      <c r="R25" s="64">
        <f t="shared" si="3"/>
        <v>4</v>
      </c>
      <c r="S25" s="64"/>
      <c r="T25" s="128"/>
      <c r="U25" s="64">
        <f t="shared" si="4"/>
        <v>0</v>
      </c>
      <c r="V25" s="64"/>
      <c r="W25" s="128"/>
      <c r="X25" s="64">
        <f t="shared" si="5"/>
        <v>0</v>
      </c>
      <c r="Y25" s="65"/>
      <c r="Z25" s="130"/>
      <c r="AA25" s="66">
        <f t="shared" si="6"/>
        <v>0</v>
      </c>
      <c r="AB25" s="66"/>
      <c r="AC25" s="66"/>
      <c r="AD25" s="66">
        <f t="shared" si="7"/>
        <v>0</v>
      </c>
      <c r="AE25" s="64"/>
      <c r="AF25" s="64"/>
      <c r="AG25" s="64">
        <f t="shared" si="8"/>
        <v>0</v>
      </c>
      <c r="AH25" s="64"/>
      <c r="AI25" s="64"/>
      <c r="AJ25" s="64">
        <f t="shared" si="9"/>
        <v>0</v>
      </c>
      <c r="AK25" s="63">
        <f t="shared" si="0"/>
        <v>4</v>
      </c>
      <c r="AL25" s="64">
        <f t="shared" si="1"/>
        <v>0</v>
      </c>
      <c r="AM25" s="64">
        <f t="shared" si="1"/>
        <v>4</v>
      </c>
      <c r="AN25" s="69"/>
    </row>
    <row r="26" spans="1:39" s="59" customFormat="1" ht="56.25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445</v>
      </c>
      <c r="J26" s="61" t="s">
        <v>430</v>
      </c>
      <c r="K26" s="61" t="s">
        <v>446</v>
      </c>
      <c r="L26" s="62" t="s">
        <v>147</v>
      </c>
      <c r="M26" s="64"/>
      <c r="N26" s="128"/>
      <c r="O26" s="64">
        <f t="shared" si="2"/>
        <v>0</v>
      </c>
      <c r="P26" s="64">
        <f>1+5</f>
        <v>6</v>
      </c>
      <c r="Q26" s="64"/>
      <c r="R26" s="64">
        <f t="shared" si="3"/>
        <v>6</v>
      </c>
      <c r="S26" s="64"/>
      <c r="T26" s="128"/>
      <c r="U26" s="64">
        <f t="shared" si="4"/>
        <v>0</v>
      </c>
      <c r="V26" s="64"/>
      <c r="W26" s="128"/>
      <c r="X26" s="64">
        <f t="shared" si="5"/>
        <v>0</v>
      </c>
      <c r="Y26" s="65"/>
      <c r="Z26" s="130"/>
      <c r="AA26" s="66">
        <f t="shared" si="6"/>
        <v>0</v>
      </c>
      <c r="AB26" s="66"/>
      <c r="AC26" s="66"/>
      <c r="AD26" s="66">
        <f t="shared" si="7"/>
        <v>0</v>
      </c>
      <c r="AE26" s="64"/>
      <c r="AF26" s="64"/>
      <c r="AG26" s="64">
        <f t="shared" si="8"/>
        <v>0</v>
      </c>
      <c r="AH26" s="64"/>
      <c r="AI26" s="64"/>
      <c r="AJ26" s="64">
        <f t="shared" si="9"/>
        <v>0</v>
      </c>
      <c r="AK26" s="63">
        <f t="shared" si="0"/>
        <v>6</v>
      </c>
      <c r="AL26" s="64">
        <f t="shared" si="1"/>
        <v>0</v>
      </c>
      <c r="AM26" s="64">
        <f t="shared" si="1"/>
        <v>6</v>
      </c>
    </row>
    <row r="27" spans="1:40" s="59" customFormat="1" ht="33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59" t="s">
        <v>447</v>
      </c>
      <c r="J27" s="61" t="s">
        <v>432</v>
      </c>
      <c r="K27" s="61" t="s">
        <v>834</v>
      </c>
      <c r="L27" s="62" t="s">
        <v>147</v>
      </c>
      <c r="M27" s="64"/>
      <c r="N27" s="128"/>
      <c r="O27" s="64">
        <f t="shared" si="2"/>
        <v>0</v>
      </c>
      <c r="P27" s="71">
        <v>1</v>
      </c>
      <c r="Q27" s="71"/>
      <c r="R27" s="64">
        <f t="shared" si="3"/>
        <v>1</v>
      </c>
      <c r="S27" s="64"/>
      <c r="T27" s="128">
        <v>1</v>
      </c>
      <c r="U27" s="64">
        <f t="shared" si="4"/>
        <v>1</v>
      </c>
      <c r="V27" s="64"/>
      <c r="W27" s="128"/>
      <c r="X27" s="64">
        <f t="shared" si="5"/>
        <v>0</v>
      </c>
      <c r="Y27" s="65"/>
      <c r="Z27" s="130"/>
      <c r="AA27" s="66">
        <f t="shared" si="6"/>
        <v>0</v>
      </c>
      <c r="AB27" s="66"/>
      <c r="AC27" s="66"/>
      <c r="AD27" s="66">
        <f t="shared" si="7"/>
        <v>0</v>
      </c>
      <c r="AE27" s="64"/>
      <c r="AF27" s="64"/>
      <c r="AG27" s="64">
        <f t="shared" si="8"/>
        <v>0</v>
      </c>
      <c r="AH27" s="64"/>
      <c r="AI27" s="64"/>
      <c r="AJ27" s="64">
        <f t="shared" si="9"/>
        <v>0</v>
      </c>
      <c r="AK27" s="63">
        <f t="shared" si="0"/>
        <v>1</v>
      </c>
      <c r="AL27" s="64">
        <f t="shared" si="1"/>
        <v>1</v>
      </c>
      <c r="AM27" s="64">
        <f t="shared" si="1"/>
        <v>2</v>
      </c>
      <c r="AN27" s="69"/>
    </row>
    <row r="28" spans="1:39" s="59" customFormat="1" ht="66" customHeight="1" thickBot="1">
      <c r="A28" s="59" t="e">
        <f>CONCATENATE(I28,#REF!)</f>
        <v>#REF!</v>
      </c>
      <c r="B28" s="59" t="e">
        <f>CONCATENATE($I28,#REF!)</f>
        <v>#REF!</v>
      </c>
      <c r="C28" s="59" t="e">
        <f>CONCATENATE($I28,#REF!)</f>
        <v>#REF!</v>
      </c>
      <c r="D28" s="59" t="e">
        <f>CONCATENATE($I28,#REF!)</f>
        <v>#REF!</v>
      </c>
      <c r="E28" s="59" t="e">
        <f>CONCATENATE($I28,#REF!)</f>
        <v>#REF!</v>
      </c>
      <c r="F28" s="59" t="e">
        <f>CONCATENATE($I28,#REF!)</f>
        <v>#REF!</v>
      </c>
      <c r="G28" s="59" t="e">
        <f>CONCATENATE($I28,#REF!)</f>
        <v>#REF!</v>
      </c>
      <c r="H28" s="59" t="e">
        <f>CONCATENATE($I28,#REF!)</f>
        <v>#REF!</v>
      </c>
      <c r="I28" s="59" t="s">
        <v>448</v>
      </c>
      <c r="J28" s="61" t="s">
        <v>450</v>
      </c>
      <c r="K28" s="61" t="s">
        <v>839</v>
      </c>
      <c r="L28" s="62" t="s">
        <v>147</v>
      </c>
      <c r="M28" s="64"/>
      <c r="N28" s="128"/>
      <c r="O28" s="64">
        <f t="shared" si="2"/>
        <v>0</v>
      </c>
      <c r="P28" s="64"/>
      <c r="Q28" s="64"/>
      <c r="R28" s="64">
        <f t="shared" si="3"/>
        <v>0</v>
      </c>
      <c r="S28" s="64"/>
      <c r="T28" s="128">
        <v>1</v>
      </c>
      <c r="U28" s="64">
        <f t="shared" si="4"/>
        <v>1</v>
      </c>
      <c r="V28" s="64"/>
      <c r="W28" s="128"/>
      <c r="X28" s="64">
        <f t="shared" si="5"/>
        <v>0</v>
      </c>
      <c r="Y28" s="65"/>
      <c r="Z28" s="130"/>
      <c r="AA28" s="66">
        <f t="shared" si="6"/>
        <v>0</v>
      </c>
      <c r="AB28" s="66"/>
      <c r="AC28" s="66"/>
      <c r="AD28" s="66">
        <f t="shared" si="7"/>
        <v>0</v>
      </c>
      <c r="AE28" s="64"/>
      <c r="AF28" s="64"/>
      <c r="AG28" s="64">
        <f t="shared" si="8"/>
        <v>0</v>
      </c>
      <c r="AH28" s="64"/>
      <c r="AI28" s="64"/>
      <c r="AJ28" s="64">
        <f t="shared" si="9"/>
        <v>0</v>
      </c>
      <c r="AK28" s="63">
        <f t="shared" si="0"/>
        <v>0</v>
      </c>
      <c r="AL28" s="64">
        <f t="shared" si="1"/>
        <v>1</v>
      </c>
      <c r="AM28" s="64">
        <f t="shared" si="1"/>
        <v>1</v>
      </c>
    </row>
    <row r="29" spans="1:39" s="59" customFormat="1" ht="90.75" customHeight="1" thickBot="1">
      <c r="A29" s="59" t="e">
        <f>CONCATENATE(I29,#REF!)</f>
        <v>#REF!</v>
      </c>
      <c r="B29" s="59" t="e">
        <f>CONCATENATE($I29,#REF!)</f>
        <v>#REF!</v>
      </c>
      <c r="C29" s="59" t="e">
        <f>CONCATENATE($I29,#REF!)</f>
        <v>#REF!</v>
      </c>
      <c r="D29" s="59" t="e">
        <f>CONCATENATE($I29,#REF!)</f>
        <v>#REF!</v>
      </c>
      <c r="E29" s="59" t="e">
        <f>CONCATENATE($I29,#REF!)</f>
        <v>#REF!</v>
      </c>
      <c r="F29" s="59" t="e">
        <f>CONCATENATE($I29,#REF!)</f>
        <v>#REF!</v>
      </c>
      <c r="G29" s="59" t="e">
        <f>CONCATENATE($I29,#REF!)</f>
        <v>#REF!</v>
      </c>
      <c r="H29" s="59" t="e">
        <f>CONCATENATE($I29,#REF!)</f>
        <v>#REF!</v>
      </c>
      <c r="I29" s="59" t="s">
        <v>449</v>
      </c>
      <c r="J29" s="61" t="s">
        <v>450</v>
      </c>
      <c r="K29" s="61" t="s">
        <v>451</v>
      </c>
      <c r="L29" s="62" t="s">
        <v>147</v>
      </c>
      <c r="M29" s="64"/>
      <c r="N29" s="128"/>
      <c r="O29" s="64">
        <f t="shared" si="2"/>
        <v>0</v>
      </c>
      <c r="P29" s="64"/>
      <c r="Q29" s="64"/>
      <c r="R29" s="64">
        <f t="shared" si="3"/>
        <v>0</v>
      </c>
      <c r="S29" s="64"/>
      <c r="T29" s="128"/>
      <c r="U29" s="64">
        <f t="shared" si="4"/>
        <v>0</v>
      </c>
      <c r="V29" s="64"/>
      <c r="W29" s="128"/>
      <c r="X29" s="64">
        <f t="shared" si="5"/>
        <v>0</v>
      </c>
      <c r="Y29" s="65"/>
      <c r="Z29" s="130"/>
      <c r="AA29" s="66">
        <f t="shared" si="6"/>
        <v>0</v>
      </c>
      <c r="AB29" s="66"/>
      <c r="AC29" s="66"/>
      <c r="AD29" s="66">
        <f t="shared" si="7"/>
        <v>0</v>
      </c>
      <c r="AE29" s="64"/>
      <c r="AF29" s="64"/>
      <c r="AG29" s="64">
        <f t="shared" si="8"/>
        <v>0</v>
      </c>
      <c r="AH29" s="64"/>
      <c r="AI29" s="64"/>
      <c r="AJ29" s="64">
        <f t="shared" si="9"/>
        <v>0</v>
      </c>
      <c r="AK29" s="63">
        <f t="shared" si="0"/>
        <v>0</v>
      </c>
      <c r="AL29" s="64">
        <f t="shared" si="1"/>
        <v>0</v>
      </c>
      <c r="AM29" s="64">
        <f t="shared" si="1"/>
        <v>0</v>
      </c>
    </row>
    <row r="30" spans="1:40" s="59" customFormat="1" ht="90.75" customHeight="1" thickBot="1">
      <c r="A30" s="59" t="e">
        <f>CONCATENATE(I30,#REF!)</f>
        <v>#REF!</v>
      </c>
      <c r="B30" s="59" t="e">
        <f>CONCATENATE($I30,#REF!)</f>
        <v>#REF!</v>
      </c>
      <c r="C30" s="59" t="e">
        <f>CONCATENATE($I30,#REF!)</f>
        <v>#REF!</v>
      </c>
      <c r="D30" s="59" t="e">
        <f>CONCATENATE($I30,#REF!)</f>
        <v>#REF!</v>
      </c>
      <c r="E30" s="59" t="e">
        <f>CONCATENATE($I30,#REF!)</f>
        <v>#REF!</v>
      </c>
      <c r="F30" s="59" t="e">
        <f>CONCATENATE($I30,#REF!)</f>
        <v>#REF!</v>
      </c>
      <c r="G30" s="59" t="e">
        <f>CONCATENATE($I30,#REF!)</f>
        <v>#REF!</v>
      </c>
      <c r="H30" s="59" t="e">
        <f>CONCATENATE($I30,#REF!)</f>
        <v>#REF!</v>
      </c>
      <c r="I30" s="59" t="s">
        <v>452</v>
      </c>
      <c r="J30" s="61" t="s">
        <v>450</v>
      </c>
      <c r="K30" s="61" t="s">
        <v>453</v>
      </c>
      <c r="L30" s="62" t="s">
        <v>147</v>
      </c>
      <c r="M30" s="64"/>
      <c r="N30" s="128"/>
      <c r="O30" s="64">
        <f t="shared" si="2"/>
        <v>0</v>
      </c>
      <c r="P30" s="64"/>
      <c r="Q30" s="64"/>
      <c r="R30" s="64">
        <f t="shared" si="3"/>
        <v>0</v>
      </c>
      <c r="S30" s="64"/>
      <c r="T30" s="128"/>
      <c r="U30" s="64">
        <f t="shared" si="4"/>
        <v>0</v>
      </c>
      <c r="V30" s="64"/>
      <c r="W30" s="128"/>
      <c r="X30" s="64">
        <f t="shared" si="5"/>
        <v>0</v>
      </c>
      <c r="Y30" s="65"/>
      <c r="Z30" s="130"/>
      <c r="AA30" s="66">
        <f t="shared" si="6"/>
        <v>0</v>
      </c>
      <c r="AB30" s="66"/>
      <c r="AC30" s="66"/>
      <c r="AD30" s="66">
        <f t="shared" si="7"/>
        <v>0</v>
      </c>
      <c r="AE30" s="64"/>
      <c r="AF30" s="64"/>
      <c r="AG30" s="64">
        <f t="shared" si="8"/>
        <v>0</v>
      </c>
      <c r="AH30" s="64"/>
      <c r="AI30" s="64"/>
      <c r="AJ30" s="64">
        <f t="shared" si="9"/>
        <v>0</v>
      </c>
      <c r="AK30" s="63">
        <f t="shared" si="0"/>
        <v>0</v>
      </c>
      <c r="AL30" s="64">
        <f t="shared" si="1"/>
        <v>0</v>
      </c>
      <c r="AM30" s="64">
        <f t="shared" si="1"/>
        <v>0</v>
      </c>
      <c r="AN30" s="69"/>
    </row>
    <row r="31" spans="1:39" s="89" customFormat="1" ht="45" customHeight="1" thickBot="1">
      <c r="A31" s="140"/>
      <c r="B31" s="140"/>
      <c r="C31" s="140"/>
      <c r="D31" s="140"/>
      <c r="E31" s="140"/>
      <c r="F31" s="140"/>
      <c r="G31" s="140"/>
      <c r="H31" s="140"/>
      <c r="J31" s="141"/>
      <c r="K31" s="76" t="s">
        <v>944</v>
      </c>
      <c r="L31" s="142"/>
      <c r="M31" s="78">
        <f aca="true" t="shared" si="10" ref="M31:AM31">SUM(M8:M30)</f>
        <v>3</v>
      </c>
      <c r="N31" s="78">
        <f t="shared" si="10"/>
        <v>11</v>
      </c>
      <c r="O31" s="78">
        <f t="shared" si="10"/>
        <v>14</v>
      </c>
      <c r="P31" s="78">
        <f t="shared" si="10"/>
        <v>11</v>
      </c>
      <c r="Q31" s="78">
        <f t="shared" si="10"/>
        <v>0</v>
      </c>
      <c r="R31" s="78">
        <f t="shared" si="10"/>
        <v>11</v>
      </c>
      <c r="S31" s="78">
        <f t="shared" si="10"/>
        <v>3</v>
      </c>
      <c r="T31" s="78">
        <f t="shared" si="10"/>
        <v>10</v>
      </c>
      <c r="U31" s="78">
        <f t="shared" si="10"/>
        <v>13</v>
      </c>
      <c r="V31" s="78">
        <f t="shared" si="10"/>
        <v>5</v>
      </c>
      <c r="W31" s="78">
        <f t="shared" si="10"/>
        <v>2</v>
      </c>
      <c r="X31" s="78">
        <f t="shared" si="10"/>
        <v>7</v>
      </c>
      <c r="Y31" s="78">
        <f t="shared" si="10"/>
        <v>0</v>
      </c>
      <c r="Z31" s="78">
        <f t="shared" si="10"/>
        <v>0</v>
      </c>
      <c r="AA31" s="78">
        <f t="shared" si="10"/>
        <v>0</v>
      </c>
      <c r="AB31" s="78">
        <f t="shared" si="10"/>
        <v>0</v>
      </c>
      <c r="AC31" s="78">
        <f t="shared" si="10"/>
        <v>0</v>
      </c>
      <c r="AD31" s="78">
        <f t="shared" si="10"/>
        <v>0</v>
      </c>
      <c r="AE31" s="78">
        <f t="shared" si="10"/>
        <v>0</v>
      </c>
      <c r="AF31" s="78">
        <f t="shared" si="10"/>
        <v>0</v>
      </c>
      <c r="AG31" s="78">
        <f t="shared" si="10"/>
        <v>0</v>
      </c>
      <c r="AH31" s="78">
        <f t="shared" si="10"/>
        <v>0</v>
      </c>
      <c r="AI31" s="78">
        <f t="shared" si="10"/>
        <v>0</v>
      </c>
      <c r="AJ31" s="78">
        <f t="shared" si="10"/>
        <v>0</v>
      </c>
      <c r="AK31" s="78">
        <f t="shared" si="10"/>
        <v>22</v>
      </c>
      <c r="AL31" s="78">
        <f t="shared" si="10"/>
        <v>23</v>
      </c>
      <c r="AM31" s="78">
        <f t="shared" si="10"/>
        <v>45</v>
      </c>
    </row>
    <row r="32" spans="10:12" ht="19.5" customHeight="1">
      <c r="J32" s="11"/>
      <c r="K32" s="11"/>
      <c r="L32" s="12"/>
    </row>
    <row r="33" ht="11.25">
      <c r="K33" s="13"/>
    </row>
  </sheetData>
  <sheetProtection/>
  <autoFilter ref="A7:L32"/>
  <mergeCells count="3">
    <mergeCell ref="O1:X1"/>
    <mergeCell ref="K2:L2"/>
    <mergeCell ref="L5:L7"/>
  </mergeCells>
  <printOptions horizontalCentered="1"/>
  <pageMargins left="0.0013670166229221349" right="0.0013670166229221349" top="0.4" bottom="0.29" header="0.17" footer="0.17"/>
  <pageSetup horizontalDpi="300" verticalDpi="300" orientation="landscape" paperSize="9" scale="50" r:id="rId3"/>
  <headerFooter alignWithMargins="0">
    <oddHeader>&amp;C&amp;"Arial,Grassetto Corsivo"&amp;24&amp;U&amp;A&amp;R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29"/>
  <sheetViews>
    <sheetView showGridLines="0" zoomScaleSheetLayoutView="80" zoomScalePageLayoutView="0" workbookViewId="0" topLeftCell="L1">
      <selection activeCell="X22" sqref="X22"/>
    </sheetView>
  </sheetViews>
  <sheetFormatPr defaultColWidth="8.00390625" defaultRowHeight="12.75"/>
  <cols>
    <col min="1" max="8" width="8.00390625" style="10" hidden="1" customWidth="1"/>
    <col min="9" max="9" width="8.00390625" style="3" hidden="1" customWidth="1"/>
    <col min="10" max="10" width="8.00390625" style="1" hidden="1" customWidth="1"/>
    <col min="11" max="11" width="39.28125" style="1" customWidth="1"/>
    <col min="12" max="12" width="19.7109375" style="2" customWidth="1"/>
    <col min="13" max="14" width="13.7109375" style="10" hidden="1" customWidth="1"/>
    <col min="15" max="15" width="15.57421875" style="10" customWidth="1"/>
    <col min="16" max="17" width="13.7109375" style="10" hidden="1" customWidth="1"/>
    <col min="18" max="18" width="15.140625" style="10" customWidth="1"/>
    <col min="19" max="20" width="13.7109375" style="10" hidden="1" customWidth="1"/>
    <col min="21" max="21" width="13.421875" style="10" customWidth="1"/>
    <col min="22" max="22" width="14.421875" style="10" hidden="1" customWidth="1"/>
    <col min="23" max="23" width="15.140625" style="10" hidden="1" customWidth="1"/>
    <col min="24" max="24" width="20.57421875" style="10" customWidth="1"/>
    <col min="25" max="25" width="15.421875" style="10" hidden="1" customWidth="1"/>
    <col min="26" max="26" width="13.7109375" style="10" hidden="1" customWidth="1"/>
    <col min="27" max="27" width="17.7109375" style="10" customWidth="1"/>
    <col min="28" max="29" width="13.7109375" style="10" hidden="1" customWidth="1"/>
    <col min="30" max="30" width="17.57421875" style="10" customWidth="1"/>
    <col min="31" max="31" width="0.13671875" style="10" customWidth="1"/>
    <col min="32" max="32" width="13.7109375" style="10" hidden="1" customWidth="1"/>
    <col min="33" max="33" width="20.00390625" style="10" customWidth="1"/>
    <col min="34" max="35" width="13.7109375" style="10" hidden="1" customWidth="1"/>
    <col min="36" max="36" width="15.7109375" style="10" customWidth="1"/>
    <col min="37" max="38" width="13.7109375" style="10" hidden="1" customWidth="1"/>
    <col min="39" max="39" width="16.00390625" style="10" customWidth="1"/>
    <col min="40" max="16384" width="8.00390625" style="3" customWidth="1"/>
  </cols>
  <sheetData>
    <row r="1" spans="10:27" s="10" customFormat="1" ht="82.5" customHeight="1" thickBot="1">
      <c r="J1" s="13"/>
      <c r="K1" s="55" t="s">
        <v>967</v>
      </c>
      <c r="L1" s="14"/>
      <c r="M1" s="14"/>
      <c r="N1" s="14"/>
      <c r="O1" s="160" t="s">
        <v>945</v>
      </c>
      <c r="P1" s="161"/>
      <c r="Q1" s="161"/>
      <c r="R1" s="161"/>
      <c r="S1" s="161"/>
      <c r="T1" s="161"/>
      <c r="U1" s="161"/>
      <c r="V1" s="161"/>
      <c r="W1" s="161"/>
      <c r="X1" s="165"/>
      <c r="Y1" s="165"/>
      <c r="Z1" s="165"/>
      <c r="AA1" s="162"/>
    </row>
    <row r="2" spans="10:39" s="15" customFormat="1" ht="33" customHeight="1">
      <c r="J2" s="31"/>
      <c r="K2" s="153" t="s">
        <v>166</v>
      </c>
      <c r="L2" s="15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19.5" customHeight="1">
      <c r="J3" s="16"/>
      <c r="K3" s="42" t="s">
        <v>256</v>
      </c>
      <c r="L3" s="50" t="s">
        <v>758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37" customFormat="1" ht="27.75" customHeight="1" thickBot="1">
      <c r="J4" s="152"/>
      <c r="K4" s="43" t="s">
        <v>257</v>
      </c>
      <c r="L4" s="50" t="s">
        <v>759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</row>
    <row r="5" spans="1:39" s="80" customFormat="1" ht="56.25" customHeight="1" thickBot="1">
      <c r="A5" s="79"/>
      <c r="B5" s="79"/>
      <c r="C5" s="79"/>
      <c r="D5" s="79"/>
      <c r="E5" s="79"/>
      <c r="F5" s="79"/>
      <c r="G5" s="79"/>
      <c r="H5" s="79"/>
      <c r="J5" s="81" t="s">
        <v>150</v>
      </c>
      <c r="K5" s="81" t="s">
        <v>258</v>
      </c>
      <c r="L5" s="163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:39" s="8" customFormat="1" ht="4.5" customHeight="1" thickBot="1">
      <c r="A6" s="23"/>
      <c r="B6" s="23"/>
      <c r="C6" s="23"/>
      <c r="D6" s="23"/>
      <c r="E6" s="23"/>
      <c r="F6" s="23"/>
      <c r="G6" s="23"/>
      <c r="H6" s="23"/>
      <c r="J6" s="22"/>
      <c r="K6" s="22"/>
      <c r="L6" s="164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64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454</v>
      </c>
      <c r="J8" s="61" t="s">
        <v>455</v>
      </c>
      <c r="K8" s="61" t="s">
        <v>917</v>
      </c>
      <c r="L8" s="62" t="s">
        <v>139</v>
      </c>
      <c r="M8" s="64"/>
      <c r="N8" s="128"/>
      <c r="O8" s="64">
        <f>SUM(M8:N8)</f>
        <v>0</v>
      </c>
      <c r="P8" s="63">
        <v>2</v>
      </c>
      <c r="Q8" s="63"/>
      <c r="R8" s="64">
        <f>SUM(P8:Q8)</f>
        <v>2</v>
      </c>
      <c r="S8" s="63">
        <v>2</v>
      </c>
      <c r="T8" s="128"/>
      <c r="U8" s="64">
        <f>SUM(S8:T8)</f>
        <v>2</v>
      </c>
      <c r="V8" s="64"/>
      <c r="W8" s="128"/>
      <c r="X8" s="64">
        <f>SUM(V8:W8)</f>
        <v>0</v>
      </c>
      <c r="Y8" s="66"/>
      <c r="Z8" s="130"/>
      <c r="AA8" s="64">
        <f>SUM(Y8:Z8)</f>
        <v>0</v>
      </c>
      <c r="AB8" s="66"/>
      <c r="AC8" s="130"/>
      <c r="AD8" s="64">
        <f>SUM(AB8:AC8)</f>
        <v>0</v>
      </c>
      <c r="AE8" s="64"/>
      <c r="AF8" s="128"/>
      <c r="AG8" s="64">
        <f>SUM(AE8:AF8)</f>
        <v>0</v>
      </c>
      <c r="AH8" s="64"/>
      <c r="AI8" s="128"/>
      <c r="AJ8" s="64">
        <f>SUM(AH8:AI8)</f>
        <v>0</v>
      </c>
      <c r="AK8" s="64">
        <f aca="true" t="shared" si="0" ref="AK8:AK26">M8+P8+S8+V8+Y8+AB8+AE8+AH8</f>
        <v>4</v>
      </c>
      <c r="AL8" s="64">
        <f aca="true" t="shared" si="1" ref="AL8:AL26">N8+Q8+T8+W8+Z8+AC8+AF8+AI8</f>
        <v>0</v>
      </c>
      <c r="AM8" s="64">
        <f>SUM(AK8:AL8)</f>
        <v>4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44</v>
      </c>
      <c r="J9" s="61" t="s">
        <v>468</v>
      </c>
      <c r="K9" s="61" t="s">
        <v>915</v>
      </c>
      <c r="L9" s="62" t="s">
        <v>3</v>
      </c>
      <c r="M9" s="63">
        <v>1</v>
      </c>
      <c r="N9" s="128"/>
      <c r="O9" s="64">
        <f aca="true" t="shared" si="2" ref="O9:O26">SUM(M9:N9)</f>
        <v>1</v>
      </c>
      <c r="P9" s="64"/>
      <c r="Q9" s="64"/>
      <c r="R9" s="64">
        <f aca="true" t="shared" si="3" ref="R9:R26">SUM(P9:Q9)</f>
        <v>0</v>
      </c>
      <c r="S9" s="64"/>
      <c r="T9" s="128"/>
      <c r="U9" s="64">
        <f aca="true" t="shared" si="4" ref="U9:U26">SUM(S9:T9)</f>
        <v>0</v>
      </c>
      <c r="V9" s="71">
        <v>1</v>
      </c>
      <c r="W9" s="128"/>
      <c r="X9" s="64">
        <f aca="true" t="shared" si="5" ref="X9:X26">SUM(V9:W9)</f>
        <v>1</v>
      </c>
      <c r="Y9" s="66"/>
      <c r="Z9" s="130"/>
      <c r="AA9" s="64">
        <f aca="true" t="shared" si="6" ref="AA9:AA26">SUM(Y9:Z9)</f>
        <v>0</v>
      </c>
      <c r="AB9" s="66"/>
      <c r="AC9" s="130"/>
      <c r="AD9" s="64">
        <f aca="true" t="shared" si="7" ref="AD9:AD26">SUM(AB9:AC9)</f>
        <v>0</v>
      </c>
      <c r="AE9" s="64"/>
      <c r="AF9" s="128"/>
      <c r="AG9" s="64">
        <f aca="true" t="shared" si="8" ref="AG9:AG26">SUM(AE9:AF9)</f>
        <v>0</v>
      </c>
      <c r="AH9" s="64"/>
      <c r="AI9" s="128"/>
      <c r="AJ9" s="64">
        <f aca="true" t="shared" si="9" ref="AJ9:AJ26">SUM(AH9:AI9)</f>
        <v>0</v>
      </c>
      <c r="AK9" s="64">
        <f t="shared" si="0"/>
        <v>2</v>
      </c>
      <c r="AL9" s="64">
        <f t="shared" si="1"/>
        <v>0</v>
      </c>
      <c r="AM9" s="64">
        <f aca="true" t="shared" si="10" ref="AM9:AM26">SUM(AK9:AL9)</f>
        <v>2</v>
      </c>
    </row>
    <row r="10" spans="1:39" s="69" customFormat="1" ht="59.2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59" t="s">
        <v>158</v>
      </c>
      <c r="J10" s="61" t="s">
        <v>463</v>
      </c>
      <c r="K10" s="61" t="s">
        <v>916</v>
      </c>
      <c r="L10" s="62" t="s">
        <v>3</v>
      </c>
      <c r="M10" s="64"/>
      <c r="N10" s="128"/>
      <c r="O10" s="64">
        <f t="shared" si="2"/>
        <v>0</v>
      </c>
      <c r="P10" s="64"/>
      <c r="Q10" s="64"/>
      <c r="R10" s="64">
        <f t="shared" si="3"/>
        <v>0</v>
      </c>
      <c r="S10" s="64"/>
      <c r="T10" s="128"/>
      <c r="U10" s="64">
        <f t="shared" si="4"/>
        <v>0</v>
      </c>
      <c r="V10" s="64"/>
      <c r="W10" s="128"/>
      <c r="X10" s="64">
        <f t="shared" si="5"/>
        <v>0</v>
      </c>
      <c r="Y10" s="66"/>
      <c r="Z10" s="130"/>
      <c r="AA10" s="64">
        <f t="shared" si="6"/>
        <v>0</v>
      </c>
      <c r="AB10" s="66"/>
      <c r="AC10" s="130"/>
      <c r="AD10" s="64">
        <f t="shared" si="7"/>
        <v>0</v>
      </c>
      <c r="AE10" s="87"/>
      <c r="AF10" s="143"/>
      <c r="AG10" s="64">
        <f t="shared" si="8"/>
        <v>0</v>
      </c>
      <c r="AH10" s="64"/>
      <c r="AI10" s="128"/>
      <c r="AJ10" s="64">
        <f t="shared" si="9"/>
        <v>0</v>
      </c>
      <c r="AK10" s="64">
        <f t="shared" si="0"/>
        <v>0</v>
      </c>
      <c r="AL10" s="64">
        <f t="shared" si="1"/>
        <v>0</v>
      </c>
      <c r="AM10" s="64">
        <f t="shared" si="10"/>
        <v>0</v>
      </c>
    </row>
    <row r="11" spans="1:39" s="69" customFormat="1" ht="30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45</v>
      </c>
      <c r="J11" s="61" t="s">
        <v>461</v>
      </c>
      <c r="K11" s="61" t="s">
        <v>917</v>
      </c>
      <c r="L11" s="62" t="s">
        <v>767</v>
      </c>
      <c r="M11" s="64"/>
      <c r="N11" s="128">
        <v>3</v>
      </c>
      <c r="O11" s="64">
        <f t="shared" si="2"/>
        <v>3</v>
      </c>
      <c r="P11" s="64"/>
      <c r="Q11" s="64"/>
      <c r="R11" s="64">
        <f t="shared" si="3"/>
        <v>0</v>
      </c>
      <c r="S11" s="64"/>
      <c r="T11" s="128"/>
      <c r="U11" s="64">
        <f t="shared" si="4"/>
        <v>0</v>
      </c>
      <c r="V11" s="64"/>
      <c r="W11" s="128"/>
      <c r="X11" s="64">
        <f t="shared" si="5"/>
        <v>0</v>
      </c>
      <c r="Y11" s="66"/>
      <c r="Z11" s="130"/>
      <c r="AA11" s="64">
        <f t="shared" si="6"/>
        <v>0</v>
      </c>
      <c r="AB11" s="66"/>
      <c r="AC11" s="130"/>
      <c r="AD11" s="64">
        <f t="shared" si="7"/>
        <v>0</v>
      </c>
      <c r="AE11" s="88">
        <v>1</v>
      </c>
      <c r="AF11" s="128"/>
      <c r="AG11" s="64">
        <f t="shared" si="8"/>
        <v>1</v>
      </c>
      <c r="AH11" s="64"/>
      <c r="AI11" s="128"/>
      <c r="AJ11" s="64">
        <f t="shared" si="9"/>
        <v>0</v>
      </c>
      <c r="AK11" s="64">
        <f t="shared" si="0"/>
        <v>1</v>
      </c>
      <c r="AL11" s="64">
        <f t="shared" si="1"/>
        <v>3</v>
      </c>
      <c r="AM11" s="64">
        <f t="shared" si="10"/>
        <v>4</v>
      </c>
    </row>
    <row r="12" spans="1:39" s="69" customFormat="1" ht="30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59" t="s">
        <v>156</v>
      </c>
      <c r="J12" s="61" t="s">
        <v>455</v>
      </c>
      <c r="K12" s="61" t="s">
        <v>918</v>
      </c>
      <c r="L12" s="62" t="s">
        <v>767</v>
      </c>
      <c r="M12" s="64"/>
      <c r="N12" s="128"/>
      <c r="O12" s="64">
        <f t="shared" si="2"/>
        <v>0</v>
      </c>
      <c r="P12" s="64"/>
      <c r="Q12" s="64"/>
      <c r="R12" s="64">
        <f t="shared" si="3"/>
        <v>0</v>
      </c>
      <c r="S12" s="64"/>
      <c r="T12" s="128">
        <v>1</v>
      </c>
      <c r="U12" s="64">
        <f t="shared" si="4"/>
        <v>1</v>
      </c>
      <c r="V12" s="64"/>
      <c r="W12" s="128">
        <v>1</v>
      </c>
      <c r="X12" s="64">
        <f t="shared" si="5"/>
        <v>1</v>
      </c>
      <c r="Y12" s="65">
        <v>1</v>
      </c>
      <c r="Z12" s="130"/>
      <c r="AA12" s="64">
        <f t="shared" si="6"/>
        <v>1</v>
      </c>
      <c r="AB12" s="66"/>
      <c r="AC12" s="130"/>
      <c r="AD12" s="64">
        <f t="shared" si="7"/>
        <v>0</v>
      </c>
      <c r="AE12" s="63"/>
      <c r="AF12" s="128"/>
      <c r="AG12" s="64">
        <f t="shared" si="8"/>
        <v>0</v>
      </c>
      <c r="AH12" s="64"/>
      <c r="AI12" s="128"/>
      <c r="AJ12" s="64">
        <f t="shared" si="9"/>
        <v>0</v>
      </c>
      <c r="AK12" s="64">
        <f t="shared" si="0"/>
        <v>1</v>
      </c>
      <c r="AL12" s="64">
        <f t="shared" si="1"/>
        <v>2</v>
      </c>
      <c r="AM12" s="64">
        <f t="shared" si="10"/>
        <v>3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59" t="s">
        <v>796</v>
      </c>
      <c r="J13" s="61" t="s">
        <v>465</v>
      </c>
      <c r="K13" s="61" t="s">
        <v>919</v>
      </c>
      <c r="L13" s="62" t="s">
        <v>3</v>
      </c>
      <c r="M13" s="64"/>
      <c r="N13" s="128"/>
      <c r="O13" s="64">
        <f t="shared" si="2"/>
        <v>0</v>
      </c>
      <c r="P13" s="64"/>
      <c r="Q13" s="64"/>
      <c r="R13" s="64">
        <f t="shared" si="3"/>
        <v>0</v>
      </c>
      <c r="S13" s="64"/>
      <c r="T13" s="128"/>
      <c r="U13" s="64">
        <f t="shared" si="4"/>
        <v>0</v>
      </c>
      <c r="V13" s="64"/>
      <c r="W13" s="128"/>
      <c r="X13" s="64">
        <f t="shared" si="5"/>
        <v>0</v>
      </c>
      <c r="Y13" s="66"/>
      <c r="Z13" s="130"/>
      <c r="AA13" s="64">
        <f t="shared" si="6"/>
        <v>0</v>
      </c>
      <c r="AB13" s="66"/>
      <c r="AC13" s="130"/>
      <c r="AD13" s="64">
        <f t="shared" si="7"/>
        <v>0</v>
      </c>
      <c r="AE13" s="63"/>
      <c r="AF13" s="128"/>
      <c r="AG13" s="64">
        <f t="shared" si="8"/>
        <v>0</v>
      </c>
      <c r="AH13" s="64"/>
      <c r="AI13" s="128"/>
      <c r="AJ13" s="64">
        <f t="shared" si="9"/>
        <v>0</v>
      </c>
      <c r="AK13" s="64">
        <f t="shared" si="0"/>
        <v>0</v>
      </c>
      <c r="AL13" s="64">
        <f t="shared" si="1"/>
        <v>0</v>
      </c>
      <c r="AM13" s="64">
        <f t="shared" si="10"/>
        <v>0</v>
      </c>
    </row>
    <row r="14" spans="1:39" s="69" customFormat="1" ht="73.5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59" t="s">
        <v>798</v>
      </c>
      <c r="J14" s="61" t="s">
        <v>467</v>
      </c>
      <c r="K14" s="61" t="s">
        <v>920</v>
      </c>
      <c r="L14" s="62" t="s">
        <v>767</v>
      </c>
      <c r="M14" s="64"/>
      <c r="N14" s="128"/>
      <c r="O14" s="64">
        <f t="shared" si="2"/>
        <v>0</v>
      </c>
      <c r="P14" s="64"/>
      <c r="Q14" s="64"/>
      <c r="R14" s="64">
        <f t="shared" si="3"/>
        <v>0</v>
      </c>
      <c r="S14" s="64"/>
      <c r="T14" s="128">
        <v>1</v>
      </c>
      <c r="U14" s="64">
        <f t="shared" si="4"/>
        <v>1</v>
      </c>
      <c r="V14" s="64"/>
      <c r="W14" s="128"/>
      <c r="X14" s="64">
        <f t="shared" si="5"/>
        <v>0</v>
      </c>
      <c r="Y14" s="66"/>
      <c r="Z14" s="130"/>
      <c r="AA14" s="64">
        <f t="shared" si="6"/>
        <v>0</v>
      </c>
      <c r="AB14" s="66"/>
      <c r="AC14" s="130"/>
      <c r="AD14" s="64">
        <f t="shared" si="7"/>
        <v>0</v>
      </c>
      <c r="AE14" s="63">
        <v>1</v>
      </c>
      <c r="AF14" s="128"/>
      <c r="AG14" s="64">
        <f t="shared" si="8"/>
        <v>1</v>
      </c>
      <c r="AH14" s="64"/>
      <c r="AI14" s="128"/>
      <c r="AJ14" s="64">
        <f t="shared" si="9"/>
        <v>0</v>
      </c>
      <c r="AK14" s="64">
        <f t="shared" si="0"/>
        <v>1</v>
      </c>
      <c r="AL14" s="64">
        <f t="shared" si="1"/>
        <v>1</v>
      </c>
      <c r="AM14" s="64">
        <f t="shared" si="10"/>
        <v>2</v>
      </c>
    </row>
    <row r="15" spans="1:39" s="69" customFormat="1" ht="30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201</v>
      </c>
      <c r="J15" s="61" t="s">
        <v>667</v>
      </c>
      <c r="K15" s="61" t="s">
        <v>921</v>
      </c>
      <c r="L15" s="62" t="s">
        <v>767</v>
      </c>
      <c r="M15" s="64"/>
      <c r="N15" s="128"/>
      <c r="O15" s="64">
        <f t="shared" si="2"/>
        <v>0</v>
      </c>
      <c r="P15" s="64"/>
      <c r="Q15" s="64"/>
      <c r="R15" s="64">
        <f t="shared" si="3"/>
        <v>0</v>
      </c>
      <c r="S15" s="64"/>
      <c r="T15" s="128"/>
      <c r="U15" s="64">
        <f t="shared" si="4"/>
        <v>0</v>
      </c>
      <c r="V15" s="71">
        <v>1</v>
      </c>
      <c r="W15" s="128"/>
      <c r="X15" s="64">
        <f t="shared" si="5"/>
        <v>1</v>
      </c>
      <c r="Y15" s="66"/>
      <c r="Z15" s="130"/>
      <c r="AA15" s="64">
        <f t="shared" si="6"/>
        <v>0</v>
      </c>
      <c r="AB15" s="66"/>
      <c r="AC15" s="130"/>
      <c r="AD15" s="64">
        <f t="shared" si="7"/>
        <v>0</v>
      </c>
      <c r="AE15" s="64"/>
      <c r="AF15" s="128"/>
      <c r="AG15" s="64">
        <f t="shared" si="8"/>
        <v>0</v>
      </c>
      <c r="AH15" s="64"/>
      <c r="AI15" s="128"/>
      <c r="AJ15" s="64">
        <f t="shared" si="9"/>
        <v>0</v>
      </c>
      <c r="AK15" s="64">
        <f t="shared" si="0"/>
        <v>1</v>
      </c>
      <c r="AL15" s="64">
        <f t="shared" si="1"/>
        <v>0</v>
      </c>
      <c r="AM15" s="64">
        <f t="shared" si="10"/>
        <v>1</v>
      </c>
    </row>
    <row r="16" spans="1:39" s="69" customFormat="1" ht="54.75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59" t="s">
        <v>202</v>
      </c>
      <c r="J16" s="61" t="s">
        <v>467</v>
      </c>
      <c r="K16" s="61" t="s">
        <v>668</v>
      </c>
      <c r="L16" s="62" t="s">
        <v>3</v>
      </c>
      <c r="M16" s="64"/>
      <c r="N16" s="128"/>
      <c r="O16" s="64">
        <f t="shared" si="2"/>
        <v>0</v>
      </c>
      <c r="P16" s="64"/>
      <c r="Q16" s="64"/>
      <c r="R16" s="64">
        <f t="shared" si="3"/>
        <v>0</v>
      </c>
      <c r="S16" s="71">
        <v>1</v>
      </c>
      <c r="T16" s="128"/>
      <c r="U16" s="64">
        <f t="shared" si="4"/>
        <v>1</v>
      </c>
      <c r="V16" s="64"/>
      <c r="W16" s="128">
        <v>1</v>
      </c>
      <c r="X16" s="64">
        <f t="shared" si="5"/>
        <v>1</v>
      </c>
      <c r="Y16" s="66"/>
      <c r="Z16" s="130"/>
      <c r="AA16" s="64">
        <f t="shared" si="6"/>
        <v>0</v>
      </c>
      <c r="AB16" s="66"/>
      <c r="AC16" s="130"/>
      <c r="AD16" s="64">
        <f t="shared" si="7"/>
        <v>0</v>
      </c>
      <c r="AE16" s="64"/>
      <c r="AF16" s="128"/>
      <c r="AG16" s="64">
        <f t="shared" si="8"/>
        <v>0</v>
      </c>
      <c r="AH16" s="64"/>
      <c r="AI16" s="128"/>
      <c r="AJ16" s="64">
        <f t="shared" si="9"/>
        <v>0</v>
      </c>
      <c r="AK16" s="64">
        <f t="shared" si="0"/>
        <v>1</v>
      </c>
      <c r="AL16" s="64">
        <f t="shared" si="1"/>
        <v>1</v>
      </c>
      <c r="AM16" s="64">
        <f t="shared" si="10"/>
        <v>2</v>
      </c>
    </row>
    <row r="17" spans="1:39" s="89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59" t="s">
        <v>163</v>
      </c>
      <c r="J17" s="61" t="s">
        <v>467</v>
      </c>
      <c r="K17" s="61" t="s">
        <v>922</v>
      </c>
      <c r="L17" s="62" t="s">
        <v>767</v>
      </c>
      <c r="M17" s="64"/>
      <c r="N17" s="128">
        <v>2</v>
      </c>
      <c r="O17" s="64">
        <f t="shared" si="2"/>
        <v>2</v>
      </c>
      <c r="P17" s="64"/>
      <c r="Q17" s="64"/>
      <c r="R17" s="64">
        <f t="shared" si="3"/>
        <v>0</v>
      </c>
      <c r="S17" s="64"/>
      <c r="T17" s="128"/>
      <c r="U17" s="64">
        <f t="shared" si="4"/>
        <v>0</v>
      </c>
      <c r="V17" s="64"/>
      <c r="W17" s="128"/>
      <c r="X17" s="64">
        <f t="shared" si="5"/>
        <v>0</v>
      </c>
      <c r="Y17" s="66"/>
      <c r="Z17" s="130"/>
      <c r="AA17" s="64">
        <f t="shared" si="6"/>
        <v>0</v>
      </c>
      <c r="AB17" s="66"/>
      <c r="AC17" s="130"/>
      <c r="AD17" s="64">
        <f t="shared" si="7"/>
        <v>0</v>
      </c>
      <c r="AE17" s="64"/>
      <c r="AF17" s="128"/>
      <c r="AG17" s="64">
        <f t="shared" si="8"/>
        <v>0</v>
      </c>
      <c r="AH17" s="64"/>
      <c r="AI17" s="128"/>
      <c r="AJ17" s="64">
        <f t="shared" si="9"/>
        <v>0</v>
      </c>
      <c r="AK17" s="64">
        <f t="shared" si="0"/>
        <v>0</v>
      </c>
      <c r="AL17" s="64">
        <f t="shared" si="1"/>
        <v>2</v>
      </c>
      <c r="AM17" s="64">
        <f t="shared" si="10"/>
        <v>2</v>
      </c>
    </row>
    <row r="18" spans="1:39" s="69" customFormat="1" ht="30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59" t="s">
        <v>193</v>
      </c>
      <c r="J18" s="61" t="s">
        <v>458</v>
      </c>
      <c r="K18" s="61" t="s">
        <v>923</v>
      </c>
      <c r="L18" s="62" t="s">
        <v>767</v>
      </c>
      <c r="M18" s="64"/>
      <c r="N18" s="128"/>
      <c r="O18" s="64">
        <f t="shared" si="2"/>
        <v>0</v>
      </c>
      <c r="P18" s="64"/>
      <c r="Q18" s="64"/>
      <c r="R18" s="64">
        <f t="shared" si="3"/>
        <v>0</v>
      </c>
      <c r="S18" s="64"/>
      <c r="T18" s="128"/>
      <c r="U18" s="64">
        <f t="shared" si="4"/>
        <v>0</v>
      </c>
      <c r="V18" s="64"/>
      <c r="W18" s="128"/>
      <c r="X18" s="64">
        <f t="shared" si="5"/>
        <v>0</v>
      </c>
      <c r="Y18" s="66"/>
      <c r="Z18" s="130"/>
      <c r="AA18" s="64">
        <f t="shared" si="6"/>
        <v>0</v>
      </c>
      <c r="AB18" s="66"/>
      <c r="AC18" s="130"/>
      <c r="AD18" s="64">
        <f t="shared" si="7"/>
        <v>0</v>
      </c>
      <c r="AE18" s="64"/>
      <c r="AF18" s="128"/>
      <c r="AG18" s="64">
        <f t="shared" si="8"/>
        <v>0</v>
      </c>
      <c r="AH18" s="64"/>
      <c r="AI18" s="128"/>
      <c r="AJ18" s="64">
        <f t="shared" si="9"/>
        <v>0</v>
      </c>
      <c r="AK18" s="64">
        <f t="shared" si="0"/>
        <v>0</v>
      </c>
      <c r="AL18" s="64">
        <f t="shared" si="1"/>
        <v>0</v>
      </c>
      <c r="AM18" s="64">
        <f t="shared" si="10"/>
        <v>0</v>
      </c>
    </row>
    <row r="19" spans="1:39" s="69" customFormat="1" ht="30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47</v>
      </c>
      <c r="J19" s="61" t="s">
        <v>466</v>
      </c>
      <c r="K19" s="61" t="s">
        <v>924</v>
      </c>
      <c r="L19" s="62" t="s">
        <v>767</v>
      </c>
      <c r="M19" s="64"/>
      <c r="N19" s="128"/>
      <c r="O19" s="64">
        <f t="shared" si="2"/>
        <v>0</v>
      </c>
      <c r="P19" s="64"/>
      <c r="Q19" s="64"/>
      <c r="R19" s="64">
        <f t="shared" si="3"/>
        <v>0</v>
      </c>
      <c r="S19" s="64"/>
      <c r="T19" s="128"/>
      <c r="U19" s="64">
        <f t="shared" si="4"/>
        <v>0</v>
      </c>
      <c r="V19" s="64"/>
      <c r="W19" s="128"/>
      <c r="X19" s="64">
        <f t="shared" si="5"/>
        <v>0</v>
      </c>
      <c r="Y19" s="66"/>
      <c r="Z19" s="130"/>
      <c r="AA19" s="64">
        <f t="shared" si="6"/>
        <v>0</v>
      </c>
      <c r="AB19" s="66"/>
      <c r="AC19" s="130"/>
      <c r="AD19" s="64">
        <f t="shared" si="7"/>
        <v>0</v>
      </c>
      <c r="AE19" s="64"/>
      <c r="AF19" s="128"/>
      <c r="AG19" s="64">
        <f t="shared" si="8"/>
        <v>0</v>
      </c>
      <c r="AH19" s="64"/>
      <c r="AI19" s="128"/>
      <c r="AJ19" s="64">
        <f t="shared" si="9"/>
        <v>0</v>
      </c>
      <c r="AK19" s="64">
        <f t="shared" si="0"/>
        <v>0</v>
      </c>
      <c r="AL19" s="64">
        <f t="shared" si="1"/>
        <v>0</v>
      </c>
      <c r="AM19" s="64">
        <f t="shared" si="10"/>
        <v>0</v>
      </c>
    </row>
    <row r="20" spans="1:39" s="69" customFormat="1" ht="30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473</v>
      </c>
      <c r="J20" s="61" t="s">
        <v>461</v>
      </c>
      <c r="K20" s="61" t="s">
        <v>462</v>
      </c>
      <c r="L20" s="62" t="s">
        <v>341</v>
      </c>
      <c r="M20" s="64"/>
      <c r="N20" s="128"/>
      <c r="O20" s="64">
        <f t="shared" si="2"/>
        <v>0</v>
      </c>
      <c r="P20" s="64"/>
      <c r="Q20" s="64"/>
      <c r="R20" s="64">
        <f t="shared" si="3"/>
        <v>0</v>
      </c>
      <c r="S20" s="64"/>
      <c r="T20" s="128"/>
      <c r="U20" s="64">
        <f t="shared" si="4"/>
        <v>0</v>
      </c>
      <c r="V20" s="64"/>
      <c r="W20" s="128"/>
      <c r="X20" s="64">
        <f t="shared" si="5"/>
        <v>0</v>
      </c>
      <c r="Y20" s="66"/>
      <c r="Z20" s="130"/>
      <c r="AA20" s="64">
        <f t="shared" si="6"/>
        <v>0</v>
      </c>
      <c r="AB20" s="66"/>
      <c r="AC20" s="130"/>
      <c r="AD20" s="64">
        <f t="shared" si="7"/>
        <v>0</v>
      </c>
      <c r="AE20" s="64"/>
      <c r="AF20" s="128"/>
      <c r="AG20" s="64">
        <f t="shared" si="8"/>
        <v>0</v>
      </c>
      <c r="AH20" s="64"/>
      <c r="AI20" s="128"/>
      <c r="AJ20" s="64">
        <f t="shared" si="9"/>
        <v>0</v>
      </c>
      <c r="AK20" s="64">
        <f t="shared" si="0"/>
        <v>0</v>
      </c>
      <c r="AL20" s="64">
        <f t="shared" si="1"/>
        <v>0</v>
      </c>
      <c r="AM20" s="64">
        <f t="shared" si="10"/>
        <v>0</v>
      </c>
    </row>
    <row r="21" spans="1:39" s="69" customFormat="1" ht="54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59" t="s">
        <v>46</v>
      </c>
      <c r="J21" s="61" t="s">
        <v>466</v>
      </c>
      <c r="K21" s="90" t="s">
        <v>925</v>
      </c>
      <c r="L21" s="91" t="str">
        <f>'[10]cap_pres_posgiur'!D146</f>
        <v>CC</v>
      </c>
      <c r="M21" s="64"/>
      <c r="N21" s="128">
        <v>1</v>
      </c>
      <c r="O21" s="64">
        <f t="shared" si="2"/>
        <v>1</v>
      </c>
      <c r="P21" s="64"/>
      <c r="Q21" s="64"/>
      <c r="R21" s="64">
        <f t="shared" si="3"/>
        <v>0</v>
      </c>
      <c r="S21" s="64"/>
      <c r="T21" s="128">
        <v>1</v>
      </c>
      <c r="U21" s="64">
        <f t="shared" si="4"/>
        <v>1</v>
      </c>
      <c r="V21" s="64"/>
      <c r="W21" s="128"/>
      <c r="X21" s="64">
        <f t="shared" si="5"/>
        <v>0</v>
      </c>
      <c r="Y21" s="66"/>
      <c r="Z21" s="130"/>
      <c r="AA21" s="64">
        <f t="shared" si="6"/>
        <v>0</v>
      </c>
      <c r="AB21" s="66"/>
      <c r="AC21" s="130"/>
      <c r="AD21" s="64">
        <f t="shared" si="7"/>
        <v>0</v>
      </c>
      <c r="AE21" s="64"/>
      <c r="AF21" s="128"/>
      <c r="AG21" s="64">
        <f t="shared" si="8"/>
        <v>0</v>
      </c>
      <c r="AH21" s="64"/>
      <c r="AI21" s="128"/>
      <c r="AJ21" s="64">
        <f t="shared" si="9"/>
        <v>0</v>
      </c>
      <c r="AK21" s="64">
        <f t="shared" si="0"/>
        <v>0</v>
      </c>
      <c r="AL21" s="64">
        <f t="shared" si="1"/>
        <v>2</v>
      </c>
      <c r="AM21" s="64">
        <f t="shared" si="10"/>
        <v>2</v>
      </c>
    </row>
    <row r="22" spans="1:39" s="59" customFormat="1" ht="59.25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59" t="s">
        <v>456</v>
      </c>
      <c r="J22" s="61" t="s">
        <v>666</v>
      </c>
      <c r="K22" s="61" t="s">
        <v>457</v>
      </c>
      <c r="L22" s="62" t="s">
        <v>146</v>
      </c>
      <c r="M22" s="71">
        <v>1</v>
      </c>
      <c r="N22" s="128"/>
      <c r="O22" s="64">
        <f t="shared" si="2"/>
        <v>1</v>
      </c>
      <c r="P22" s="64"/>
      <c r="Q22" s="64"/>
      <c r="R22" s="64">
        <f t="shared" si="3"/>
        <v>0</v>
      </c>
      <c r="S22" s="63">
        <v>1</v>
      </c>
      <c r="T22" s="128">
        <v>1</v>
      </c>
      <c r="U22" s="64">
        <f t="shared" si="4"/>
        <v>2</v>
      </c>
      <c r="V22" s="64"/>
      <c r="W22" s="128">
        <v>1</v>
      </c>
      <c r="X22" s="64">
        <f t="shared" si="5"/>
        <v>1</v>
      </c>
      <c r="Y22" s="66"/>
      <c r="Z22" s="130"/>
      <c r="AA22" s="64">
        <f t="shared" si="6"/>
        <v>0</v>
      </c>
      <c r="AB22" s="66"/>
      <c r="AC22" s="130"/>
      <c r="AD22" s="64">
        <f t="shared" si="7"/>
        <v>0</v>
      </c>
      <c r="AE22" s="64"/>
      <c r="AF22" s="128"/>
      <c r="AG22" s="64">
        <f t="shared" si="8"/>
        <v>0</v>
      </c>
      <c r="AH22" s="64"/>
      <c r="AI22" s="128"/>
      <c r="AJ22" s="64">
        <f t="shared" si="9"/>
        <v>0</v>
      </c>
      <c r="AK22" s="64">
        <f t="shared" si="0"/>
        <v>2</v>
      </c>
      <c r="AL22" s="64">
        <f t="shared" si="1"/>
        <v>2</v>
      </c>
      <c r="AM22" s="64">
        <f t="shared" si="10"/>
        <v>4</v>
      </c>
    </row>
    <row r="23" spans="1:39" s="69" customFormat="1" ht="3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59" t="s">
        <v>460</v>
      </c>
      <c r="J23" s="61" t="s">
        <v>459</v>
      </c>
      <c r="K23" s="61" t="s">
        <v>917</v>
      </c>
      <c r="L23" s="62" t="s">
        <v>147</v>
      </c>
      <c r="M23" s="64"/>
      <c r="N23" s="128"/>
      <c r="O23" s="64">
        <f t="shared" si="2"/>
        <v>0</v>
      </c>
      <c r="P23" s="64"/>
      <c r="Q23" s="64"/>
      <c r="R23" s="64">
        <f t="shared" si="3"/>
        <v>0</v>
      </c>
      <c r="S23" s="64"/>
      <c r="T23" s="128"/>
      <c r="U23" s="64">
        <f t="shared" si="4"/>
        <v>0</v>
      </c>
      <c r="V23" s="63">
        <v>1</v>
      </c>
      <c r="W23" s="128">
        <v>1</v>
      </c>
      <c r="X23" s="64">
        <f t="shared" si="5"/>
        <v>2</v>
      </c>
      <c r="Y23" s="66"/>
      <c r="Z23" s="130"/>
      <c r="AA23" s="64">
        <f t="shared" si="6"/>
        <v>0</v>
      </c>
      <c r="AB23" s="66"/>
      <c r="AC23" s="130"/>
      <c r="AD23" s="64">
        <f t="shared" si="7"/>
        <v>0</v>
      </c>
      <c r="AE23" s="64"/>
      <c r="AF23" s="128"/>
      <c r="AG23" s="64">
        <f t="shared" si="8"/>
        <v>0</v>
      </c>
      <c r="AH23" s="64"/>
      <c r="AI23" s="128"/>
      <c r="AJ23" s="64">
        <f t="shared" si="9"/>
        <v>0</v>
      </c>
      <c r="AK23" s="64">
        <f t="shared" si="0"/>
        <v>1</v>
      </c>
      <c r="AL23" s="64">
        <f t="shared" si="1"/>
        <v>1</v>
      </c>
      <c r="AM23" s="64">
        <f t="shared" si="10"/>
        <v>2</v>
      </c>
    </row>
    <row r="24" spans="1:39" s="69" customFormat="1" ht="87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59" t="s">
        <v>469</v>
      </c>
      <c r="J24" s="61" t="s">
        <v>459</v>
      </c>
      <c r="K24" s="61" t="s">
        <v>470</v>
      </c>
      <c r="L24" s="62" t="s">
        <v>147</v>
      </c>
      <c r="M24" s="64"/>
      <c r="N24" s="128"/>
      <c r="O24" s="64">
        <f t="shared" si="2"/>
        <v>0</v>
      </c>
      <c r="P24" s="88">
        <f>1+3</f>
        <v>4</v>
      </c>
      <c r="Q24" s="88"/>
      <c r="R24" s="64">
        <f t="shared" si="3"/>
        <v>4</v>
      </c>
      <c r="S24" s="64"/>
      <c r="T24" s="128"/>
      <c r="U24" s="64">
        <f t="shared" si="4"/>
        <v>0</v>
      </c>
      <c r="V24" s="63">
        <v>1</v>
      </c>
      <c r="W24" s="128"/>
      <c r="X24" s="64">
        <f t="shared" si="5"/>
        <v>1</v>
      </c>
      <c r="Y24" s="66"/>
      <c r="Z24" s="130"/>
      <c r="AA24" s="64">
        <f t="shared" si="6"/>
        <v>0</v>
      </c>
      <c r="AB24" s="66"/>
      <c r="AC24" s="130"/>
      <c r="AD24" s="64">
        <f t="shared" si="7"/>
        <v>0</v>
      </c>
      <c r="AE24" s="64"/>
      <c r="AF24" s="128"/>
      <c r="AG24" s="64">
        <f t="shared" si="8"/>
        <v>0</v>
      </c>
      <c r="AH24" s="63">
        <v>1</v>
      </c>
      <c r="AI24" s="128"/>
      <c r="AJ24" s="64">
        <f t="shared" si="9"/>
        <v>1</v>
      </c>
      <c r="AK24" s="64">
        <f t="shared" si="0"/>
        <v>6</v>
      </c>
      <c r="AL24" s="64">
        <f t="shared" si="1"/>
        <v>0</v>
      </c>
      <c r="AM24" s="64">
        <f t="shared" si="10"/>
        <v>6</v>
      </c>
    </row>
    <row r="25" spans="1:39" s="89" customFormat="1" ht="30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471</v>
      </c>
      <c r="J25" s="61" t="s">
        <v>467</v>
      </c>
      <c r="K25" s="61" t="s">
        <v>922</v>
      </c>
      <c r="L25" s="62" t="s">
        <v>147</v>
      </c>
      <c r="M25" s="64"/>
      <c r="N25" s="128"/>
      <c r="O25" s="64">
        <f t="shared" si="2"/>
        <v>0</v>
      </c>
      <c r="P25" s="63">
        <v>1</v>
      </c>
      <c r="Q25" s="63"/>
      <c r="R25" s="64">
        <f t="shared" si="3"/>
        <v>1</v>
      </c>
      <c r="S25" s="64"/>
      <c r="T25" s="128"/>
      <c r="U25" s="64">
        <f t="shared" si="4"/>
        <v>0</v>
      </c>
      <c r="V25" s="64"/>
      <c r="W25" s="128">
        <v>1</v>
      </c>
      <c r="X25" s="64">
        <f t="shared" si="5"/>
        <v>1</v>
      </c>
      <c r="Y25" s="66"/>
      <c r="Z25" s="130"/>
      <c r="AA25" s="64">
        <f t="shared" si="6"/>
        <v>0</v>
      </c>
      <c r="AB25" s="66"/>
      <c r="AC25" s="130"/>
      <c r="AD25" s="64">
        <f t="shared" si="7"/>
        <v>0</v>
      </c>
      <c r="AE25" s="64"/>
      <c r="AF25" s="128"/>
      <c r="AG25" s="64">
        <f t="shared" si="8"/>
        <v>0</v>
      </c>
      <c r="AH25" s="64"/>
      <c r="AI25" s="128"/>
      <c r="AJ25" s="64">
        <f t="shared" si="9"/>
        <v>0</v>
      </c>
      <c r="AK25" s="64">
        <f t="shared" si="0"/>
        <v>1</v>
      </c>
      <c r="AL25" s="64">
        <f t="shared" si="1"/>
        <v>1</v>
      </c>
      <c r="AM25" s="64">
        <f t="shared" si="10"/>
        <v>2</v>
      </c>
    </row>
    <row r="26" spans="1:39" s="69" customFormat="1" ht="30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472</v>
      </c>
      <c r="J26" s="61" t="s">
        <v>464</v>
      </c>
      <c r="K26" s="61" t="s">
        <v>924</v>
      </c>
      <c r="L26" s="62" t="s">
        <v>147</v>
      </c>
      <c r="M26" s="64"/>
      <c r="N26" s="128"/>
      <c r="O26" s="64">
        <f t="shared" si="2"/>
        <v>0</v>
      </c>
      <c r="P26" s="71">
        <v>1</v>
      </c>
      <c r="Q26" s="71"/>
      <c r="R26" s="64">
        <f t="shared" si="3"/>
        <v>1</v>
      </c>
      <c r="S26" s="64"/>
      <c r="T26" s="128">
        <v>1</v>
      </c>
      <c r="U26" s="64">
        <f t="shared" si="4"/>
        <v>1</v>
      </c>
      <c r="V26" s="64"/>
      <c r="W26" s="128">
        <v>1</v>
      </c>
      <c r="X26" s="64">
        <f t="shared" si="5"/>
        <v>1</v>
      </c>
      <c r="Y26" s="66"/>
      <c r="Z26" s="130"/>
      <c r="AA26" s="64">
        <f t="shared" si="6"/>
        <v>0</v>
      </c>
      <c r="AB26" s="66"/>
      <c r="AC26" s="130"/>
      <c r="AD26" s="64">
        <f t="shared" si="7"/>
        <v>0</v>
      </c>
      <c r="AE26" s="64"/>
      <c r="AF26" s="128"/>
      <c r="AG26" s="64">
        <f t="shared" si="8"/>
        <v>0</v>
      </c>
      <c r="AH26" s="64"/>
      <c r="AI26" s="128"/>
      <c r="AJ26" s="64">
        <f t="shared" si="9"/>
        <v>0</v>
      </c>
      <c r="AK26" s="64">
        <f t="shared" si="0"/>
        <v>1</v>
      </c>
      <c r="AL26" s="64">
        <f t="shared" si="1"/>
        <v>2</v>
      </c>
      <c r="AM26" s="64">
        <f t="shared" si="10"/>
        <v>3</v>
      </c>
    </row>
    <row r="27" spans="1:39" s="69" customFormat="1" ht="60" customHeight="1" thickBot="1">
      <c r="A27" s="59"/>
      <c r="B27" s="59"/>
      <c r="C27" s="59"/>
      <c r="D27" s="59"/>
      <c r="E27" s="59"/>
      <c r="F27" s="59"/>
      <c r="G27" s="59"/>
      <c r="H27" s="59"/>
      <c r="J27" s="75"/>
      <c r="K27" s="76" t="s">
        <v>944</v>
      </c>
      <c r="L27" s="77"/>
      <c r="M27" s="78">
        <f aca="true" t="shared" si="11" ref="M27:AM27">SUM(M8:M26)</f>
        <v>2</v>
      </c>
      <c r="N27" s="78">
        <f t="shared" si="11"/>
        <v>6</v>
      </c>
      <c r="O27" s="78">
        <f t="shared" si="11"/>
        <v>8</v>
      </c>
      <c r="P27" s="78">
        <f t="shared" si="11"/>
        <v>8</v>
      </c>
      <c r="Q27" s="78">
        <f t="shared" si="11"/>
        <v>0</v>
      </c>
      <c r="R27" s="78">
        <f t="shared" si="11"/>
        <v>8</v>
      </c>
      <c r="S27" s="78">
        <f t="shared" si="11"/>
        <v>4</v>
      </c>
      <c r="T27" s="78">
        <f t="shared" si="11"/>
        <v>5</v>
      </c>
      <c r="U27" s="78">
        <f t="shared" si="11"/>
        <v>9</v>
      </c>
      <c r="V27" s="78">
        <f t="shared" si="11"/>
        <v>4</v>
      </c>
      <c r="W27" s="78">
        <f t="shared" si="11"/>
        <v>6</v>
      </c>
      <c r="X27" s="78">
        <f t="shared" si="11"/>
        <v>10</v>
      </c>
      <c r="Y27" s="78">
        <f t="shared" si="11"/>
        <v>1</v>
      </c>
      <c r="Z27" s="78">
        <f t="shared" si="11"/>
        <v>0</v>
      </c>
      <c r="AA27" s="78">
        <f t="shared" si="11"/>
        <v>1</v>
      </c>
      <c r="AB27" s="78">
        <f t="shared" si="11"/>
        <v>0</v>
      </c>
      <c r="AC27" s="78">
        <f t="shared" si="11"/>
        <v>0</v>
      </c>
      <c r="AD27" s="78">
        <f t="shared" si="11"/>
        <v>0</v>
      </c>
      <c r="AE27" s="78">
        <f t="shared" si="11"/>
        <v>2</v>
      </c>
      <c r="AF27" s="78">
        <f t="shared" si="11"/>
        <v>0</v>
      </c>
      <c r="AG27" s="78">
        <f t="shared" si="11"/>
        <v>2</v>
      </c>
      <c r="AH27" s="78">
        <f t="shared" si="11"/>
        <v>1</v>
      </c>
      <c r="AI27" s="78">
        <f t="shared" si="11"/>
        <v>0</v>
      </c>
      <c r="AJ27" s="78">
        <f t="shared" si="11"/>
        <v>1</v>
      </c>
      <c r="AK27" s="78">
        <f t="shared" si="11"/>
        <v>22</v>
      </c>
      <c r="AL27" s="78">
        <f t="shared" si="11"/>
        <v>17</v>
      </c>
      <c r="AM27" s="78">
        <f t="shared" si="11"/>
        <v>39</v>
      </c>
    </row>
    <row r="28" spans="10:51" s="10" customFormat="1" ht="19.5" thickBot="1">
      <c r="J28" s="28"/>
      <c r="K28" s="57" t="s">
        <v>941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</row>
    <row r="29" spans="10:51" s="10" customFormat="1" ht="196.5" customHeight="1" thickBot="1">
      <c r="J29" s="13"/>
      <c r="K29" s="58" t="s">
        <v>966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55" t="s">
        <v>969</v>
      </c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</row>
  </sheetData>
  <sheetProtection/>
  <autoFilter ref="A7:L29"/>
  <mergeCells count="3">
    <mergeCell ref="K2:L2"/>
    <mergeCell ref="L5:L7"/>
    <mergeCell ref="O1:AA1"/>
  </mergeCells>
  <printOptions horizontalCentered="1"/>
  <pageMargins left="0.0013670166229221349" right="0.0013670166229221349" top="0.5" bottom="0.7874015748031497" header="0.23" footer="0.78"/>
  <pageSetup horizontalDpi="300" verticalDpi="300" orientation="landscape" paperSize="9" scale="60" r:id="rId3"/>
  <headerFooter alignWithMargins="0">
    <oddHeader>&amp;C&amp;"Arial,Grassetto Corsivo"&amp;24&amp;U&amp;A&amp;R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27"/>
  <sheetViews>
    <sheetView showGridLines="0" zoomScaleSheetLayoutView="80" zoomScalePageLayoutView="0" workbookViewId="0" topLeftCell="K1">
      <pane xSplit="2" ySplit="7" topLeftCell="O8" activePane="bottomRight" state="frozen"/>
      <selection pane="topLeft" activeCell="K1" sqref="K1"/>
      <selection pane="topRight" activeCell="K1" sqref="K1"/>
      <selection pane="bottomLeft" activeCell="K1" sqref="K1"/>
      <selection pane="bottomRight" activeCell="K8" sqref="K8"/>
    </sheetView>
  </sheetViews>
  <sheetFormatPr defaultColWidth="10.00390625" defaultRowHeight="12.75"/>
  <cols>
    <col min="1" max="8" width="10.00390625" style="10" hidden="1" customWidth="1"/>
    <col min="9" max="9" width="10.00390625" style="3" hidden="1" customWidth="1"/>
    <col min="10" max="10" width="10.00390625" style="1" hidden="1" customWidth="1"/>
    <col min="11" max="11" width="71.00390625" style="13" customWidth="1"/>
    <col min="12" max="12" width="26.140625" style="2" customWidth="1"/>
    <col min="13" max="14" width="14.8515625" style="10" hidden="1" customWidth="1"/>
    <col min="15" max="15" width="14.7109375" style="10" customWidth="1"/>
    <col min="16" max="17" width="14.57421875" style="10" hidden="1" customWidth="1"/>
    <col min="18" max="18" width="14.57421875" style="10" customWidth="1"/>
    <col min="19" max="19" width="0.13671875" style="10" customWidth="1"/>
    <col min="20" max="20" width="13.7109375" style="10" hidden="1" customWidth="1"/>
    <col min="21" max="21" width="13.421875" style="10" customWidth="1"/>
    <col min="22" max="23" width="13.00390625" style="10" hidden="1" customWidth="1"/>
    <col min="24" max="24" width="12.8515625" style="10" customWidth="1"/>
    <col min="25" max="26" width="13.7109375" style="10" hidden="1" customWidth="1"/>
    <col min="27" max="27" width="13.7109375" style="10" customWidth="1"/>
    <col min="28" max="29" width="13.7109375" style="10" hidden="1" customWidth="1"/>
    <col min="30" max="30" width="13.421875" style="10" customWidth="1"/>
    <col min="31" max="31" width="11.140625" style="10" hidden="1" customWidth="1"/>
    <col min="32" max="32" width="12.421875" style="10" hidden="1" customWidth="1"/>
    <col min="33" max="33" width="12.421875" style="10" customWidth="1"/>
    <col min="34" max="34" width="12.8515625" style="10" hidden="1" customWidth="1"/>
    <col min="35" max="35" width="12.57421875" style="10" hidden="1" customWidth="1"/>
    <col min="36" max="36" width="12.57421875" style="10" customWidth="1"/>
    <col min="37" max="37" width="10.8515625" style="10" hidden="1" customWidth="1"/>
    <col min="38" max="38" width="12.7109375" style="10" hidden="1" customWidth="1"/>
    <col min="39" max="39" width="12.7109375" style="10" customWidth="1"/>
    <col min="40" max="16384" width="10.00390625" style="3" customWidth="1"/>
  </cols>
  <sheetData>
    <row r="1" spans="10:27" s="10" customFormat="1" ht="90" customHeight="1" thickBot="1">
      <c r="J1" s="13"/>
      <c r="K1" s="55" t="s">
        <v>967</v>
      </c>
      <c r="L1" s="14"/>
      <c r="M1" s="14"/>
      <c r="N1" s="14"/>
      <c r="O1" s="160" t="s">
        <v>946</v>
      </c>
      <c r="P1" s="161"/>
      <c r="Q1" s="161"/>
      <c r="R1" s="161"/>
      <c r="S1" s="161"/>
      <c r="T1" s="161"/>
      <c r="U1" s="161"/>
      <c r="V1" s="161"/>
      <c r="W1" s="161"/>
      <c r="X1" s="165"/>
      <c r="Y1" s="165"/>
      <c r="Z1" s="165"/>
      <c r="AA1" s="162"/>
    </row>
    <row r="2" spans="10:39" s="15" customFormat="1" ht="38.25" customHeight="1">
      <c r="J2" s="31"/>
      <c r="K2" s="153" t="s">
        <v>166</v>
      </c>
      <c r="L2" s="15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24" customHeight="1">
      <c r="J3" s="16"/>
      <c r="K3" s="42" t="s">
        <v>256</v>
      </c>
      <c r="L3" s="50" t="s">
        <v>742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37" customFormat="1" ht="25.5" customHeight="1" thickBot="1">
      <c r="J4" s="152"/>
      <c r="K4" s="43" t="s">
        <v>257</v>
      </c>
      <c r="L4" s="50" t="s">
        <v>743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</row>
    <row r="5" spans="1:39" s="80" customFormat="1" ht="53.25" customHeight="1" thickBot="1">
      <c r="A5" s="79"/>
      <c r="B5" s="79"/>
      <c r="C5" s="79"/>
      <c r="D5" s="79"/>
      <c r="E5" s="79"/>
      <c r="F5" s="79"/>
      <c r="G5" s="79"/>
      <c r="H5" s="79"/>
      <c r="J5" s="81" t="s">
        <v>150</v>
      </c>
      <c r="K5" s="81" t="s">
        <v>258</v>
      </c>
      <c r="L5" s="163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:39" s="8" customFormat="1" ht="15.75" customHeight="1" thickBot="1">
      <c r="A6" s="23"/>
      <c r="B6" s="23"/>
      <c r="C6" s="23"/>
      <c r="D6" s="23"/>
      <c r="E6" s="23"/>
      <c r="F6" s="23"/>
      <c r="G6" s="23"/>
      <c r="H6" s="23"/>
      <c r="J6" s="22"/>
      <c r="K6" s="22"/>
      <c r="L6" s="164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64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92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92" t="s">
        <v>490</v>
      </c>
      <c r="J8" s="93" t="s">
        <v>474</v>
      </c>
      <c r="K8" s="94" t="s">
        <v>475</v>
      </c>
      <c r="L8" s="95" t="s">
        <v>139</v>
      </c>
      <c r="M8" s="64"/>
      <c r="N8" s="128"/>
      <c r="O8" s="64">
        <f>SUM(M8:N8)</f>
        <v>0</v>
      </c>
      <c r="P8" s="63">
        <v>1</v>
      </c>
      <c r="Q8" s="128"/>
      <c r="R8" s="64">
        <f>SUM(P8:Q8)</f>
        <v>1</v>
      </c>
      <c r="S8" s="63">
        <v>1</v>
      </c>
      <c r="T8" s="128"/>
      <c r="U8" s="64">
        <f>SUM(S8:T8)</f>
        <v>1</v>
      </c>
      <c r="V8" s="63">
        <v>2</v>
      </c>
      <c r="W8" s="128"/>
      <c r="X8" s="64">
        <f>SUM(V8:W8)</f>
        <v>2</v>
      </c>
      <c r="Y8" s="66"/>
      <c r="Z8" s="130"/>
      <c r="AA8" s="66">
        <f>SUM(Y8:Z8)</f>
        <v>0</v>
      </c>
      <c r="AB8" s="66"/>
      <c r="AC8" s="130"/>
      <c r="AD8" s="66">
        <f>SUM(AB8:AC8)</f>
        <v>0</v>
      </c>
      <c r="AE8" s="64"/>
      <c r="AF8" s="128"/>
      <c r="AG8" s="64">
        <f>SUM(AE8:AF8)</f>
        <v>0</v>
      </c>
      <c r="AH8" s="63">
        <v>1</v>
      </c>
      <c r="AI8" s="128"/>
      <c r="AJ8" s="64">
        <f>SUM(AH8:AI8)</f>
        <v>1</v>
      </c>
      <c r="AK8" s="64">
        <f>M8+P8+S8+V8+Y8+AB8+AE8+AH8</f>
        <v>5</v>
      </c>
      <c r="AL8" s="64">
        <f>N8+Q8+T8+W8+Z8+AC8+AF8+AI8</f>
        <v>0</v>
      </c>
      <c r="AM8" s="64">
        <f>SUM(AK8:AL8)</f>
        <v>5</v>
      </c>
    </row>
    <row r="9" spans="1:39" s="60" customFormat="1" ht="35.25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60" t="s">
        <v>136</v>
      </c>
      <c r="J9" s="93" t="s">
        <v>485</v>
      </c>
      <c r="K9" s="94" t="s">
        <v>778</v>
      </c>
      <c r="L9" s="95" t="s">
        <v>767</v>
      </c>
      <c r="M9" s="88">
        <f>1+1</f>
        <v>2</v>
      </c>
      <c r="N9" s="128">
        <v>1</v>
      </c>
      <c r="O9" s="64">
        <f aca="true" t="shared" si="0" ref="O9:O25">SUM(M9:N9)</f>
        <v>3</v>
      </c>
      <c r="P9" s="64"/>
      <c r="Q9" s="128"/>
      <c r="R9" s="64">
        <f aca="true" t="shared" si="1" ref="R9:R25">SUM(P9:Q9)</f>
        <v>0</v>
      </c>
      <c r="S9" s="64"/>
      <c r="T9" s="128"/>
      <c r="U9" s="64">
        <f aca="true" t="shared" si="2" ref="U9:U25">SUM(S9:T9)</f>
        <v>0</v>
      </c>
      <c r="V9" s="64"/>
      <c r="W9" s="128"/>
      <c r="X9" s="64">
        <f aca="true" t="shared" si="3" ref="X9:X25">SUM(V9:W9)</f>
        <v>0</v>
      </c>
      <c r="Y9" s="66"/>
      <c r="Z9" s="130"/>
      <c r="AA9" s="66">
        <f aca="true" t="shared" si="4" ref="AA9:AA25">SUM(Y9:Z9)</f>
        <v>0</v>
      </c>
      <c r="AB9" s="66"/>
      <c r="AC9" s="130"/>
      <c r="AD9" s="66">
        <f aca="true" t="shared" si="5" ref="AD9:AD25">SUM(AB9:AC9)</f>
        <v>0</v>
      </c>
      <c r="AE9" s="64"/>
      <c r="AF9" s="128"/>
      <c r="AG9" s="64">
        <f aca="true" t="shared" si="6" ref="AG9:AG25">SUM(AE9:AF9)</f>
        <v>0</v>
      </c>
      <c r="AH9" s="64"/>
      <c r="AI9" s="128"/>
      <c r="AJ9" s="64">
        <f aca="true" t="shared" si="7" ref="AJ9:AJ25">SUM(AH9:AI9)</f>
        <v>0</v>
      </c>
      <c r="AK9" s="64">
        <f aca="true" t="shared" si="8" ref="AK9:AK25">M9+P9+S9+V9+Y9+AB9+AE9+AH9</f>
        <v>2</v>
      </c>
      <c r="AL9" s="64">
        <f aca="true" t="shared" si="9" ref="AL9:AL25">N9+Q9+T9+W9+Z9+AC9+AF9+AI9</f>
        <v>1</v>
      </c>
      <c r="AM9" s="64">
        <f aca="true" t="shared" si="10" ref="AM9:AM25">SUM(AK9:AL9)</f>
        <v>3</v>
      </c>
    </row>
    <row r="10" spans="1:39" s="92" customFormat="1" ht="57.7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92" t="s">
        <v>540</v>
      </c>
      <c r="J10" s="93" t="s">
        <v>479</v>
      </c>
      <c r="K10" s="94" t="s">
        <v>779</v>
      </c>
      <c r="L10" s="95" t="s">
        <v>767</v>
      </c>
      <c r="M10" s="88">
        <f>3+1</f>
        <v>4</v>
      </c>
      <c r="N10" s="128">
        <v>1</v>
      </c>
      <c r="O10" s="64">
        <f t="shared" si="0"/>
        <v>5</v>
      </c>
      <c r="P10" s="64"/>
      <c r="Q10" s="128"/>
      <c r="R10" s="64">
        <f t="shared" si="1"/>
        <v>0</v>
      </c>
      <c r="S10" s="64"/>
      <c r="T10" s="128"/>
      <c r="U10" s="64">
        <f t="shared" si="2"/>
        <v>0</v>
      </c>
      <c r="V10" s="71">
        <v>1</v>
      </c>
      <c r="W10" s="128"/>
      <c r="X10" s="64">
        <f t="shared" si="3"/>
        <v>1</v>
      </c>
      <c r="Y10" s="66"/>
      <c r="Z10" s="130"/>
      <c r="AA10" s="66">
        <f t="shared" si="4"/>
        <v>0</v>
      </c>
      <c r="AB10" s="66"/>
      <c r="AC10" s="130"/>
      <c r="AD10" s="66">
        <f t="shared" si="5"/>
        <v>0</v>
      </c>
      <c r="AE10" s="63"/>
      <c r="AF10" s="128"/>
      <c r="AG10" s="64">
        <f t="shared" si="6"/>
        <v>0</v>
      </c>
      <c r="AH10" s="64"/>
      <c r="AI10" s="128"/>
      <c r="AJ10" s="64">
        <f t="shared" si="7"/>
        <v>0</v>
      </c>
      <c r="AK10" s="64">
        <f t="shared" si="8"/>
        <v>5</v>
      </c>
      <c r="AL10" s="64">
        <f t="shared" si="9"/>
        <v>1</v>
      </c>
      <c r="AM10" s="64">
        <f t="shared" si="10"/>
        <v>6</v>
      </c>
    </row>
    <row r="11" spans="1:39" s="92" customFormat="1" ht="30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92" t="s">
        <v>541</v>
      </c>
      <c r="J11" s="93" t="s">
        <v>482</v>
      </c>
      <c r="K11" s="94" t="s">
        <v>780</v>
      </c>
      <c r="L11" s="95" t="s">
        <v>767</v>
      </c>
      <c r="M11" s="64"/>
      <c r="N11" s="128"/>
      <c r="O11" s="64">
        <f t="shared" si="0"/>
        <v>0</v>
      </c>
      <c r="P11" s="64"/>
      <c r="Q11" s="128"/>
      <c r="R11" s="64">
        <f t="shared" si="1"/>
        <v>0</v>
      </c>
      <c r="S11" s="64"/>
      <c r="T11" s="128"/>
      <c r="U11" s="64">
        <f t="shared" si="2"/>
        <v>0</v>
      </c>
      <c r="V11" s="64"/>
      <c r="W11" s="128"/>
      <c r="X11" s="64">
        <f t="shared" si="3"/>
        <v>0</v>
      </c>
      <c r="Y11" s="66"/>
      <c r="Z11" s="130"/>
      <c r="AA11" s="66">
        <f t="shared" si="4"/>
        <v>0</v>
      </c>
      <c r="AB11" s="66"/>
      <c r="AC11" s="130"/>
      <c r="AD11" s="66">
        <f t="shared" si="5"/>
        <v>0</v>
      </c>
      <c r="AE11" s="71"/>
      <c r="AF11" s="128"/>
      <c r="AG11" s="64">
        <f t="shared" si="6"/>
        <v>0</v>
      </c>
      <c r="AH11" s="64"/>
      <c r="AI11" s="128"/>
      <c r="AJ11" s="64">
        <f t="shared" si="7"/>
        <v>0</v>
      </c>
      <c r="AK11" s="64">
        <f t="shared" si="8"/>
        <v>0</v>
      </c>
      <c r="AL11" s="64">
        <f t="shared" si="9"/>
        <v>0</v>
      </c>
      <c r="AM11" s="64">
        <f t="shared" si="10"/>
        <v>0</v>
      </c>
    </row>
    <row r="12" spans="1:39" s="92" customFormat="1" ht="30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92" t="s">
        <v>548</v>
      </c>
      <c r="J12" s="93" t="s">
        <v>476</v>
      </c>
      <c r="K12" s="94" t="s">
        <v>781</v>
      </c>
      <c r="L12" s="95" t="s">
        <v>767</v>
      </c>
      <c r="M12" s="64"/>
      <c r="N12" s="128"/>
      <c r="O12" s="64">
        <f t="shared" si="0"/>
        <v>0</v>
      </c>
      <c r="P12" s="64"/>
      <c r="Q12" s="128"/>
      <c r="R12" s="64">
        <f t="shared" si="1"/>
        <v>0</v>
      </c>
      <c r="S12" s="64"/>
      <c r="T12" s="128"/>
      <c r="U12" s="64">
        <f t="shared" si="2"/>
        <v>0</v>
      </c>
      <c r="V12" s="64"/>
      <c r="W12" s="128"/>
      <c r="X12" s="64">
        <f t="shared" si="3"/>
        <v>0</v>
      </c>
      <c r="Y12" s="66"/>
      <c r="Z12" s="130"/>
      <c r="AA12" s="66">
        <f t="shared" si="4"/>
        <v>0</v>
      </c>
      <c r="AB12" s="66"/>
      <c r="AC12" s="130"/>
      <c r="AD12" s="66">
        <f t="shared" si="5"/>
        <v>0</v>
      </c>
      <c r="AE12" s="64"/>
      <c r="AF12" s="128"/>
      <c r="AG12" s="64">
        <f t="shared" si="6"/>
        <v>0</v>
      </c>
      <c r="AH12" s="64"/>
      <c r="AI12" s="128"/>
      <c r="AJ12" s="64">
        <f t="shared" si="7"/>
        <v>0</v>
      </c>
      <c r="AK12" s="64">
        <f t="shared" si="8"/>
        <v>0</v>
      </c>
      <c r="AL12" s="64">
        <f t="shared" si="9"/>
        <v>0</v>
      </c>
      <c r="AM12" s="64">
        <f t="shared" si="10"/>
        <v>0</v>
      </c>
    </row>
    <row r="13" spans="1:39" s="92" customFormat="1" ht="37.5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92" t="s">
        <v>542</v>
      </c>
      <c r="J13" s="93" t="s">
        <v>669</v>
      </c>
      <c r="K13" s="94" t="s">
        <v>782</v>
      </c>
      <c r="L13" s="95" t="s">
        <v>767</v>
      </c>
      <c r="M13" s="64"/>
      <c r="N13" s="128">
        <v>1</v>
      </c>
      <c r="O13" s="64">
        <f t="shared" si="0"/>
        <v>1</v>
      </c>
      <c r="P13" s="64"/>
      <c r="Q13" s="128"/>
      <c r="R13" s="64">
        <f t="shared" si="1"/>
        <v>0</v>
      </c>
      <c r="S13" s="64"/>
      <c r="T13" s="128"/>
      <c r="U13" s="64">
        <f t="shared" si="2"/>
        <v>0</v>
      </c>
      <c r="V13" s="63">
        <v>2</v>
      </c>
      <c r="W13" s="128"/>
      <c r="X13" s="64">
        <f t="shared" si="3"/>
        <v>2</v>
      </c>
      <c r="Y13" s="66"/>
      <c r="Z13" s="130"/>
      <c r="AA13" s="66">
        <f t="shared" si="4"/>
        <v>0</v>
      </c>
      <c r="AB13" s="66"/>
      <c r="AC13" s="130"/>
      <c r="AD13" s="66">
        <f t="shared" si="5"/>
        <v>0</v>
      </c>
      <c r="AE13" s="64"/>
      <c r="AF13" s="128"/>
      <c r="AG13" s="64">
        <f t="shared" si="6"/>
        <v>0</v>
      </c>
      <c r="AH13" s="64"/>
      <c r="AI13" s="128"/>
      <c r="AJ13" s="64">
        <f t="shared" si="7"/>
        <v>0</v>
      </c>
      <c r="AK13" s="64">
        <f t="shared" si="8"/>
        <v>2</v>
      </c>
      <c r="AL13" s="64">
        <f t="shared" si="9"/>
        <v>1</v>
      </c>
      <c r="AM13" s="64">
        <f t="shared" si="10"/>
        <v>3</v>
      </c>
    </row>
    <row r="14" spans="1:39" s="92" customFormat="1" ht="87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92" t="s">
        <v>543</v>
      </c>
      <c r="J14" s="93" t="s">
        <v>487</v>
      </c>
      <c r="K14" s="94" t="s">
        <v>783</v>
      </c>
      <c r="L14" s="95" t="s">
        <v>3</v>
      </c>
      <c r="M14" s="64"/>
      <c r="N14" s="128"/>
      <c r="O14" s="64">
        <f t="shared" si="0"/>
        <v>0</v>
      </c>
      <c r="P14" s="64"/>
      <c r="Q14" s="128"/>
      <c r="R14" s="64">
        <f t="shared" si="1"/>
        <v>0</v>
      </c>
      <c r="S14" s="64"/>
      <c r="T14" s="128"/>
      <c r="U14" s="64">
        <f t="shared" si="2"/>
        <v>0</v>
      </c>
      <c r="V14" s="64"/>
      <c r="W14" s="128"/>
      <c r="X14" s="64">
        <f t="shared" si="3"/>
        <v>0</v>
      </c>
      <c r="Y14" s="66"/>
      <c r="Z14" s="130"/>
      <c r="AA14" s="66">
        <f t="shared" si="4"/>
        <v>0</v>
      </c>
      <c r="AB14" s="66"/>
      <c r="AC14" s="130"/>
      <c r="AD14" s="66">
        <f t="shared" si="5"/>
        <v>0</v>
      </c>
      <c r="AE14" s="64"/>
      <c r="AF14" s="128"/>
      <c r="AG14" s="64">
        <f t="shared" si="6"/>
        <v>0</v>
      </c>
      <c r="AH14" s="64"/>
      <c r="AI14" s="128"/>
      <c r="AJ14" s="64">
        <f t="shared" si="7"/>
        <v>0</v>
      </c>
      <c r="AK14" s="64">
        <f t="shared" si="8"/>
        <v>0</v>
      </c>
      <c r="AL14" s="64">
        <f t="shared" si="9"/>
        <v>0</v>
      </c>
      <c r="AM14" s="64">
        <f t="shared" si="10"/>
        <v>0</v>
      </c>
    </row>
    <row r="15" spans="1:39" s="92" customFormat="1" ht="33.7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92" t="s">
        <v>200</v>
      </c>
      <c r="J15" s="93" t="s">
        <v>487</v>
      </c>
      <c r="K15" s="94" t="s">
        <v>784</v>
      </c>
      <c r="L15" s="95" t="s">
        <v>767</v>
      </c>
      <c r="M15" s="64"/>
      <c r="N15" s="128"/>
      <c r="O15" s="64">
        <f t="shared" si="0"/>
        <v>0</v>
      </c>
      <c r="P15" s="64"/>
      <c r="Q15" s="128"/>
      <c r="R15" s="64">
        <f t="shared" si="1"/>
        <v>0</v>
      </c>
      <c r="S15" s="64"/>
      <c r="T15" s="128"/>
      <c r="U15" s="64">
        <f t="shared" si="2"/>
        <v>0</v>
      </c>
      <c r="V15" s="64"/>
      <c r="W15" s="128"/>
      <c r="X15" s="64">
        <f t="shared" si="3"/>
        <v>0</v>
      </c>
      <c r="Y15" s="66"/>
      <c r="Z15" s="130"/>
      <c r="AA15" s="66">
        <f t="shared" si="4"/>
        <v>0</v>
      </c>
      <c r="AB15" s="66"/>
      <c r="AC15" s="130"/>
      <c r="AD15" s="66">
        <f t="shared" si="5"/>
        <v>0</v>
      </c>
      <c r="AE15" s="63"/>
      <c r="AF15" s="128"/>
      <c r="AG15" s="64">
        <f t="shared" si="6"/>
        <v>0</v>
      </c>
      <c r="AH15" s="64"/>
      <c r="AI15" s="128"/>
      <c r="AJ15" s="64">
        <f t="shared" si="7"/>
        <v>0</v>
      </c>
      <c r="AK15" s="64">
        <f t="shared" si="8"/>
        <v>0</v>
      </c>
      <c r="AL15" s="64">
        <f t="shared" si="9"/>
        <v>0</v>
      </c>
      <c r="AM15" s="64">
        <f t="shared" si="10"/>
        <v>0</v>
      </c>
    </row>
    <row r="16" spans="1:39" s="92" customFormat="1" ht="30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92" t="s">
        <v>544</v>
      </c>
      <c r="J16" s="93" t="s">
        <v>488</v>
      </c>
      <c r="K16" s="94" t="s">
        <v>785</v>
      </c>
      <c r="L16" s="95" t="s">
        <v>767</v>
      </c>
      <c r="M16" s="64"/>
      <c r="N16" s="128"/>
      <c r="O16" s="64">
        <f t="shared" si="0"/>
        <v>0</v>
      </c>
      <c r="P16" s="64"/>
      <c r="Q16" s="128"/>
      <c r="R16" s="64">
        <f t="shared" si="1"/>
        <v>0</v>
      </c>
      <c r="S16" s="64"/>
      <c r="T16" s="128"/>
      <c r="U16" s="64">
        <f t="shared" si="2"/>
        <v>0</v>
      </c>
      <c r="V16" s="64"/>
      <c r="W16" s="128"/>
      <c r="X16" s="64">
        <f t="shared" si="3"/>
        <v>0</v>
      </c>
      <c r="Y16" s="66"/>
      <c r="Z16" s="130"/>
      <c r="AA16" s="66">
        <f t="shared" si="4"/>
        <v>0</v>
      </c>
      <c r="AB16" s="66"/>
      <c r="AC16" s="130"/>
      <c r="AD16" s="66">
        <f t="shared" si="5"/>
        <v>0</v>
      </c>
      <c r="AE16" s="64"/>
      <c r="AF16" s="128"/>
      <c r="AG16" s="64">
        <f t="shared" si="6"/>
        <v>0</v>
      </c>
      <c r="AH16" s="64"/>
      <c r="AI16" s="128"/>
      <c r="AJ16" s="64">
        <f t="shared" si="7"/>
        <v>0</v>
      </c>
      <c r="AK16" s="64">
        <f t="shared" si="8"/>
        <v>0</v>
      </c>
      <c r="AL16" s="64">
        <f t="shared" si="9"/>
        <v>0</v>
      </c>
      <c r="AM16" s="64">
        <f t="shared" si="10"/>
        <v>0</v>
      </c>
    </row>
    <row r="17" spans="1:39" s="92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92" t="s">
        <v>545</v>
      </c>
      <c r="J17" s="93" t="s">
        <v>483</v>
      </c>
      <c r="K17" s="94" t="s">
        <v>786</v>
      </c>
      <c r="L17" s="95" t="s">
        <v>767</v>
      </c>
      <c r="M17" s="64"/>
      <c r="N17" s="128"/>
      <c r="O17" s="64">
        <f t="shared" si="0"/>
        <v>0</v>
      </c>
      <c r="P17" s="64"/>
      <c r="Q17" s="128"/>
      <c r="R17" s="64">
        <f t="shared" si="1"/>
        <v>0</v>
      </c>
      <c r="S17" s="64"/>
      <c r="T17" s="128"/>
      <c r="U17" s="64">
        <f t="shared" si="2"/>
        <v>0</v>
      </c>
      <c r="V17" s="64"/>
      <c r="W17" s="128"/>
      <c r="X17" s="64">
        <f t="shared" si="3"/>
        <v>0</v>
      </c>
      <c r="Y17" s="66"/>
      <c r="Z17" s="130"/>
      <c r="AA17" s="66">
        <f t="shared" si="4"/>
        <v>0</v>
      </c>
      <c r="AB17" s="66"/>
      <c r="AC17" s="130"/>
      <c r="AD17" s="66">
        <f t="shared" si="5"/>
        <v>0</v>
      </c>
      <c r="AE17" s="64"/>
      <c r="AF17" s="128"/>
      <c r="AG17" s="64">
        <f t="shared" si="6"/>
        <v>0</v>
      </c>
      <c r="AH17" s="64"/>
      <c r="AI17" s="128"/>
      <c r="AJ17" s="64">
        <f t="shared" si="7"/>
        <v>0</v>
      </c>
      <c r="AK17" s="64">
        <f t="shared" si="8"/>
        <v>0</v>
      </c>
      <c r="AL17" s="64">
        <f t="shared" si="9"/>
        <v>0</v>
      </c>
      <c r="AM17" s="64">
        <f t="shared" si="10"/>
        <v>0</v>
      </c>
    </row>
    <row r="18" spans="1:39" s="92" customFormat="1" ht="57.75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92" t="s">
        <v>546</v>
      </c>
      <c r="J18" s="93" t="s">
        <v>486</v>
      </c>
      <c r="K18" s="94" t="s">
        <v>787</v>
      </c>
      <c r="L18" s="95" t="s">
        <v>767</v>
      </c>
      <c r="M18" s="64"/>
      <c r="N18" s="128"/>
      <c r="O18" s="64">
        <f t="shared" si="0"/>
        <v>0</v>
      </c>
      <c r="P18" s="64"/>
      <c r="Q18" s="128"/>
      <c r="R18" s="64">
        <f t="shared" si="1"/>
        <v>0</v>
      </c>
      <c r="S18" s="64"/>
      <c r="T18" s="128"/>
      <c r="U18" s="64">
        <f t="shared" si="2"/>
        <v>0</v>
      </c>
      <c r="V18" s="64"/>
      <c r="W18" s="128"/>
      <c r="X18" s="64">
        <f t="shared" si="3"/>
        <v>0</v>
      </c>
      <c r="Y18" s="66"/>
      <c r="Z18" s="130"/>
      <c r="AA18" s="66">
        <f t="shared" si="4"/>
        <v>0</v>
      </c>
      <c r="AB18" s="66"/>
      <c r="AC18" s="130"/>
      <c r="AD18" s="66">
        <f t="shared" si="5"/>
        <v>0</v>
      </c>
      <c r="AE18" s="88"/>
      <c r="AF18" s="128"/>
      <c r="AG18" s="64">
        <f t="shared" si="6"/>
        <v>0</v>
      </c>
      <c r="AH18" s="63">
        <v>1</v>
      </c>
      <c r="AI18" s="128"/>
      <c r="AJ18" s="64">
        <f t="shared" si="7"/>
        <v>1</v>
      </c>
      <c r="AK18" s="64">
        <f t="shared" si="8"/>
        <v>1</v>
      </c>
      <c r="AL18" s="64">
        <f t="shared" si="9"/>
        <v>0</v>
      </c>
      <c r="AM18" s="64">
        <f t="shared" si="10"/>
        <v>1</v>
      </c>
    </row>
    <row r="19" spans="1:39" s="92" customFormat="1" ht="81.75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92" t="s">
        <v>331</v>
      </c>
      <c r="J19" s="93" t="s">
        <v>483</v>
      </c>
      <c r="K19" s="94" t="s">
        <v>788</v>
      </c>
      <c r="L19" s="95" t="s">
        <v>3</v>
      </c>
      <c r="M19" s="71">
        <v>1</v>
      </c>
      <c r="N19" s="128">
        <v>1</v>
      </c>
      <c r="O19" s="64">
        <f t="shared" si="0"/>
        <v>2</v>
      </c>
      <c r="P19" s="64"/>
      <c r="Q19" s="128"/>
      <c r="R19" s="64">
        <f t="shared" si="1"/>
        <v>0</v>
      </c>
      <c r="S19" s="64"/>
      <c r="T19" s="128">
        <v>1</v>
      </c>
      <c r="U19" s="64">
        <f t="shared" si="2"/>
        <v>1</v>
      </c>
      <c r="V19" s="71">
        <v>1</v>
      </c>
      <c r="W19" s="128"/>
      <c r="X19" s="64">
        <f t="shared" si="3"/>
        <v>1</v>
      </c>
      <c r="Y19" s="66"/>
      <c r="Z19" s="130"/>
      <c r="AA19" s="66">
        <f t="shared" si="4"/>
        <v>0</v>
      </c>
      <c r="AB19" s="66"/>
      <c r="AC19" s="130"/>
      <c r="AD19" s="66">
        <f t="shared" si="5"/>
        <v>0</v>
      </c>
      <c r="AE19" s="64"/>
      <c r="AF19" s="128"/>
      <c r="AG19" s="64">
        <f t="shared" si="6"/>
        <v>0</v>
      </c>
      <c r="AH19" s="64"/>
      <c r="AI19" s="128"/>
      <c r="AJ19" s="64">
        <f t="shared" si="7"/>
        <v>0</v>
      </c>
      <c r="AK19" s="64">
        <f t="shared" si="8"/>
        <v>2</v>
      </c>
      <c r="AL19" s="64">
        <f t="shared" si="9"/>
        <v>2</v>
      </c>
      <c r="AM19" s="64">
        <f t="shared" si="10"/>
        <v>4</v>
      </c>
    </row>
    <row r="20" spans="1:39" s="92" customFormat="1" ht="56.25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92" t="s">
        <v>547</v>
      </c>
      <c r="J20" s="93" t="s">
        <v>478</v>
      </c>
      <c r="K20" s="94" t="s">
        <v>789</v>
      </c>
      <c r="L20" s="95" t="s">
        <v>767</v>
      </c>
      <c r="M20" s="88">
        <f>1+1</f>
        <v>2</v>
      </c>
      <c r="N20" s="128">
        <v>1</v>
      </c>
      <c r="O20" s="64">
        <f t="shared" si="0"/>
        <v>3</v>
      </c>
      <c r="P20" s="64"/>
      <c r="Q20" s="128"/>
      <c r="R20" s="64">
        <f t="shared" si="1"/>
        <v>0</v>
      </c>
      <c r="S20" s="64"/>
      <c r="T20" s="128"/>
      <c r="U20" s="64">
        <f t="shared" si="2"/>
        <v>0</v>
      </c>
      <c r="V20" s="64"/>
      <c r="W20" s="128"/>
      <c r="X20" s="64">
        <f t="shared" si="3"/>
        <v>0</v>
      </c>
      <c r="Y20" s="66"/>
      <c r="Z20" s="130"/>
      <c r="AA20" s="66">
        <f t="shared" si="4"/>
        <v>0</v>
      </c>
      <c r="AB20" s="66"/>
      <c r="AC20" s="130"/>
      <c r="AD20" s="66">
        <f t="shared" si="5"/>
        <v>0</v>
      </c>
      <c r="AE20" s="64"/>
      <c r="AF20" s="128"/>
      <c r="AG20" s="64">
        <f t="shared" si="6"/>
        <v>0</v>
      </c>
      <c r="AH20" s="64"/>
      <c r="AI20" s="128"/>
      <c r="AJ20" s="64">
        <f t="shared" si="7"/>
        <v>0</v>
      </c>
      <c r="AK20" s="64">
        <f t="shared" si="8"/>
        <v>2</v>
      </c>
      <c r="AL20" s="64">
        <f t="shared" si="9"/>
        <v>1</v>
      </c>
      <c r="AM20" s="64">
        <f t="shared" si="10"/>
        <v>3</v>
      </c>
    </row>
    <row r="21" spans="1:39" s="92" customFormat="1" ht="32.25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92" t="s">
        <v>491</v>
      </c>
      <c r="J21" s="93" t="s">
        <v>480</v>
      </c>
      <c r="K21" s="94" t="s">
        <v>481</v>
      </c>
      <c r="L21" s="95" t="s">
        <v>147</v>
      </c>
      <c r="M21" s="64"/>
      <c r="N21" s="128"/>
      <c r="O21" s="64">
        <f t="shared" si="0"/>
        <v>0</v>
      </c>
      <c r="P21" s="64"/>
      <c r="Q21" s="128"/>
      <c r="R21" s="64">
        <f t="shared" si="1"/>
        <v>0</v>
      </c>
      <c r="S21" s="63">
        <v>1</v>
      </c>
      <c r="T21" s="128"/>
      <c r="U21" s="64">
        <f t="shared" si="2"/>
        <v>1</v>
      </c>
      <c r="V21" s="71">
        <v>1</v>
      </c>
      <c r="W21" s="128"/>
      <c r="X21" s="64">
        <f t="shared" si="3"/>
        <v>1</v>
      </c>
      <c r="Y21" s="66"/>
      <c r="Z21" s="130"/>
      <c r="AA21" s="66">
        <f t="shared" si="4"/>
        <v>0</v>
      </c>
      <c r="AB21" s="66"/>
      <c r="AC21" s="130"/>
      <c r="AD21" s="66">
        <f t="shared" si="5"/>
        <v>0</v>
      </c>
      <c r="AE21" s="64"/>
      <c r="AF21" s="128"/>
      <c r="AG21" s="64">
        <f t="shared" si="6"/>
        <v>0</v>
      </c>
      <c r="AH21" s="64"/>
      <c r="AI21" s="128"/>
      <c r="AJ21" s="64">
        <f t="shared" si="7"/>
        <v>0</v>
      </c>
      <c r="AK21" s="64">
        <f t="shared" si="8"/>
        <v>2</v>
      </c>
      <c r="AL21" s="64">
        <f t="shared" si="9"/>
        <v>0</v>
      </c>
      <c r="AM21" s="64">
        <f t="shared" si="10"/>
        <v>2</v>
      </c>
    </row>
    <row r="22" spans="1:39" s="92" customFormat="1" ht="56.25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92" t="s">
        <v>493</v>
      </c>
      <c r="J22" s="93" t="s">
        <v>480</v>
      </c>
      <c r="K22" s="96" t="s">
        <v>477</v>
      </c>
      <c r="L22" s="97" t="s">
        <v>147</v>
      </c>
      <c r="M22" s="64"/>
      <c r="N22" s="64"/>
      <c r="O22" s="64">
        <f t="shared" si="0"/>
        <v>0</v>
      </c>
      <c r="P22" s="63">
        <v>2</v>
      </c>
      <c r="Q22" s="128"/>
      <c r="R22" s="64">
        <f t="shared" si="1"/>
        <v>2</v>
      </c>
      <c r="S22" s="64"/>
      <c r="T22" s="128"/>
      <c r="U22" s="64">
        <f t="shared" si="2"/>
        <v>0</v>
      </c>
      <c r="V22" s="64"/>
      <c r="W22" s="128"/>
      <c r="X22" s="64">
        <f t="shared" si="3"/>
        <v>0</v>
      </c>
      <c r="Y22" s="66"/>
      <c r="Z22" s="130"/>
      <c r="AA22" s="66">
        <f t="shared" si="4"/>
        <v>0</v>
      </c>
      <c r="AB22" s="66"/>
      <c r="AC22" s="130"/>
      <c r="AD22" s="66">
        <f t="shared" si="5"/>
        <v>0</v>
      </c>
      <c r="AE22" s="64"/>
      <c r="AF22" s="128"/>
      <c r="AG22" s="64">
        <f t="shared" si="6"/>
        <v>0</v>
      </c>
      <c r="AH22" s="64"/>
      <c r="AI22" s="128"/>
      <c r="AJ22" s="64">
        <f t="shared" si="7"/>
        <v>0</v>
      </c>
      <c r="AK22" s="64">
        <f t="shared" si="8"/>
        <v>2</v>
      </c>
      <c r="AL22" s="64">
        <f t="shared" si="9"/>
        <v>0</v>
      </c>
      <c r="AM22" s="64">
        <f t="shared" si="10"/>
        <v>2</v>
      </c>
    </row>
    <row r="23" spans="1:39" s="92" customFormat="1" ht="83.25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92" t="s">
        <v>494</v>
      </c>
      <c r="J23" s="93" t="s">
        <v>480</v>
      </c>
      <c r="K23" s="94" t="s">
        <v>495</v>
      </c>
      <c r="L23" s="95" t="s">
        <v>147</v>
      </c>
      <c r="M23" s="64"/>
      <c r="N23" s="64"/>
      <c r="O23" s="64">
        <f t="shared" si="0"/>
        <v>0</v>
      </c>
      <c r="P23" s="88">
        <f>2+2</f>
        <v>4</v>
      </c>
      <c r="Q23" s="128"/>
      <c r="R23" s="64">
        <f t="shared" si="1"/>
        <v>4</v>
      </c>
      <c r="S23" s="64"/>
      <c r="T23" s="128"/>
      <c r="U23" s="64">
        <f t="shared" si="2"/>
        <v>0</v>
      </c>
      <c r="V23" s="63">
        <v>1</v>
      </c>
      <c r="W23" s="128"/>
      <c r="X23" s="64">
        <f t="shared" si="3"/>
        <v>1</v>
      </c>
      <c r="Y23" s="66"/>
      <c r="Z23" s="130"/>
      <c r="AA23" s="66">
        <f t="shared" si="4"/>
        <v>0</v>
      </c>
      <c r="AB23" s="66"/>
      <c r="AC23" s="130"/>
      <c r="AD23" s="66">
        <f t="shared" si="5"/>
        <v>0</v>
      </c>
      <c r="AE23" s="64"/>
      <c r="AF23" s="128"/>
      <c r="AG23" s="64">
        <f t="shared" si="6"/>
        <v>0</v>
      </c>
      <c r="AH23" s="64"/>
      <c r="AI23" s="128"/>
      <c r="AJ23" s="64">
        <f t="shared" si="7"/>
        <v>0</v>
      </c>
      <c r="AK23" s="64">
        <f t="shared" si="8"/>
        <v>5</v>
      </c>
      <c r="AL23" s="64">
        <f t="shared" si="9"/>
        <v>0</v>
      </c>
      <c r="AM23" s="64">
        <f t="shared" si="10"/>
        <v>5</v>
      </c>
    </row>
    <row r="24" spans="1:39" s="92" customFormat="1" ht="30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92" t="s">
        <v>492</v>
      </c>
      <c r="J24" s="93" t="s">
        <v>484</v>
      </c>
      <c r="K24" s="94" t="s">
        <v>780</v>
      </c>
      <c r="L24" s="95" t="s">
        <v>147</v>
      </c>
      <c r="M24" s="64"/>
      <c r="N24" s="64"/>
      <c r="O24" s="64">
        <f t="shared" si="0"/>
        <v>0</v>
      </c>
      <c r="P24" s="64"/>
      <c r="Q24" s="128"/>
      <c r="R24" s="64">
        <f t="shared" si="1"/>
        <v>0</v>
      </c>
      <c r="S24" s="64"/>
      <c r="T24" s="128"/>
      <c r="U24" s="64">
        <f t="shared" si="2"/>
        <v>0</v>
      </c>
      <c r="V24" s="88">
        <f>1+1</f>
        <v>2</v>
      </c>
      <c r="W24" s="128"/>
      <c r="X24" s="64">
        <f t="shared" si="3"/>
        <v>2</v>
      </c>
      <c r="Y24" s="66"/>
      <c r="Z24" s="130"/>
      <c r="AA24" s="66">
        <f t="shared" si="4"/>
        <v>0</v>
      </c>
      <c r="AB24" s="66"/>
      <c r="AC24" s="130"/>
      <c r="AD24" s="66">
        <f t="shared" si="5"/>
        <v>0</v>
      </c>
      <c r="AE24" s="64"/>
      <c r="AF24" s="128"/>
      <c r="AG24" s="64">
        <f t="shared" si="6"/>
        <v>0</v>
      </c>
      <c r="AH24" s="64"/>
      <c r="AI24" s="128"/>
      <c r="AJ24" s="64">
        <f t="shared" si="7"/>
        <v>0</v>
      </c>
      <c r="AK24" s="64">
        <f t="shared" si="8"/>
        <v>2</v>
      </c>
      <c r="AL24" s="64">
        <f t="shared" si="9"/>
        <v>0</v>
      </c>
      <c r="AM24" s="64">
        <f t="shared" si="10"/>
        <v>2</v>
      </c>
    </row>
    <row r="25" spans="1:39" s="92" customFormat="1" ht="58.5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92" t="s">
        <v>496</v>
      </c>
      <c r="J25" s="93" t="s">
        <v>489</v>
      </c>
      <c r="K25" s="94" t="s">
        <v>787</v>
      </c>
      <c r="L25" s="95" t="s">
        <v>147</v>
      </c>
      <c r="M25" s="64"/>
      <c r="N25" s="64"/>
      <c r="O25" s="64">
        <f t="shared" si="0"/>
        <v>0</v>
      </c>
      <c r="P25" s="71">
        <v>1</v>
      </c>
      <c r="Q25" s="128"/>
      <c r="R25" s="64">
        <f t="shared" si="1"/>
        <v>1</v>
      </c>
      <c r="S25" s="64"/>
      <c r="T25" s="128"/>
      <c r="U25" s="64">
        <f t="shared" si="2"/>
        <v>0</v>
      </c>
      <c r="V25" s="63"/>
      <c r="W25" s="128"/>
      <c r="X25" s="64">
        <f t="shared" si="3"/>
        <v>0</v>
      </c>
      <c r="Y25" s="66"/>
      <c r="Z25" s="130"/>
      <c r="AA25" s="66">
        <f t="shared" si="4"/>
        <v>0</v>
      </c>
      <c r="AB25" s="66"/>
      <c r="AC25" s="130"/>
      <c r="AD25" s="66">
        <f t="shared" si="5"/>
        <v>0</v>
      </c>
      <c r="AE25" s="64"/>
      <c r="AF25" s="128"/>
      <c r="AG25" s="64">
        <f t="shared" si="6"/>
        <v>0</v>
      </c>
      <c r="AH25" s="63"/>
      <c r="AI25" s="128"/>
      <c r="AJ25" s="64">
        <f t="shared" si="7"/>
        <v>0</v>
      </c>
      <c r="AK25" s="64">
        <f t="shared" si="8"/>
        <v>1</v>
      </c>
      <c r="AL25" s="64">
        <f t="shared" si="9"/>
        <v>0</v>
      </c>
      <c r="AM25" s="64">
        <f t="shared" si="10"/>
        <v>1</v>
      </c>
    </row>
    <row r="26" spans="1:39" s="92" customFormat="1" ht="55.5" customHeight="1" thickBot="1">
      <c r="A26" s="69"/>
      <c r="B26" s="69"/>
      <c r="C26" s="69"/>
      <c r="D26" s="69"/>
      <c r="E26" s="69"/>
      <c r="F26" s="69"/>
      <c r="G26" s="69"/>
      <c r="H26" s="69"/>
      <c r="J26" s="98"/>
      <c r="K26" s="76" t="s">
        <v>944</v>
      </c>
      <c r="L26" s="99"/>
      <c r="M26" s="78">
        <f>SUM(M8:M25)</f>
        <v>9</v>
      </c>
      <c r="N26" s="78">
        <f>SUM(N8:N25)</f>
        <v>5</v>
      </c>
      <c r="O26" s="78">
        <f>SUM(O8:O25)</f>
        <v>14</v>
      </c>
      <c r="P26" s="78">
        <f aca="true" t="shared" si="11" ref="P26:AM26">SUM(P8:P25)</f>
        <v>8</v>
      </c>
      <c r="Q26" s="78">
        <f t="shared" si="11"/>
        <v>0</v>
      </c>
      <c r="R26" s="78">
        <f t="shared" si="11"/>
        <v>8</v>
      </c>
      <c r="S26" s="78">
        <f t="shared" si="11"/>
        <v>2</v>
      </c>
      <c r="T26" s="78">
        <f t="shared" si="11"/>
        <v>1</v>
      </c>
      <c r="U26" s="78">
        <f t="shared" si="11"/>
        <v>3</v>
      </c>
      <c r="V26" s="78">
        <f t="shared" si="11"/>
        <v>10</v>
      </c>
      <c r="W26" s="78">
        <f t="shared" si="11"/>
        <v>0</v>
      </c>
      <c r="X26" s="78">
        <f t="shared" si="11"/>
        <v>10</v>
      </c>
      <c r="Y26" s="78">
        <f t="shared" si="11"/>
        <v>0</v>
      </c>
      <c r="Z26" s="78">
        <f t="shared" si="11"/>
        <v>0</v>
      </c>
      <c r="AA26" s="78">
        <f t="shared" si="11"/>
        <v>0</v>
      </c>
      <c r="AB26" s="78">
        <f t="shared" si="11"/>
        <v>0</v>
      </c>
      <c r="AC26" s="78">
        <f t="shared" si="11"/>
        <v>0</v>
      </c>
      <c r="AD26" s="78">
        <f t="shared" si="11"/>
        <v>0</v>
      </c>
      <c r="AE26" s="78">
        <f t="shared" si="11"/>
        <v>0</v>
      </c>
      <c r="AF26" s="78">
        <f t="shared" si="11"/>
        <v>0</v>
      </c>
      <c r="AG26" s="78">
        <f t="shared" si="11"/>
        <v>0</v>
      </c>
      <c r="AH26" s="78">
        <f t="shared" si="11"/>
        <v>2</v>
      </c>
      <c r="AI26" s="78">
        <f t="shared" si="11"/>
        <v>0</v>
      </c>
      <c r="AJ26" s="78">
        <f t="shared" si="11"/>
        <v>2</v>
      </c>
      <c r="AK26" s="78">
        <f t="shared" si="11"/>
        <v>31</v>
      </c>
      <c r="AL26" s="78">
        <f t="shared" si="11"/>
        <v>6</v>
      </c>
      <c r="AM26" s="78">
        <f t="shared" si="11"/>
        <v>37</v>
      </c>
    </row>
    <row r="27" spans="10:49" s="10" customFormat="1" ht="11.25">
      <c r="J27" s="28"/>
      <c r="K27" s="33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</row>
  </sheetData>
  <sheetProtection/>
  <autoFilter ref="A7:L27"/>
  <mergeCells count="3">
    <mergeCell ref="K2:L2"/>
    <mergeCell ref="L5:L7"/>
    <mergeCell ref="O1:AA1"/>
  </mergeCells>
  <printOptions horizontalCentered="1"/>
  <pageMargins left="0.0013670166229221349" right="0.0013670166229221349" top="0.41" bottom="0.63" header="0.17" footer="0.17"/>
  <pageSetup horizontalDpi="300" verticalDpi="300" orientation="landscape" paperSize="9" scale="60" r:id="rId3"/>
  <headerFooter alignWithMargins="0">
    <oddHeader>&amp;C&amp;"Arial,Grassetto Corsivo"&amp;24&amp;U&amp;A&amp;R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44"/>
  <sheetViews>
    <sheetView showGridLines="0" zoomScaleSheetLayoutView="80" zoomScalePageLayoutView="0" workbookViewId="0" topLeftCell="R42">
      <selection activeCell="R48" sqref="R48"/>
    </sheetView>
  </sheetViews>
  <sheetFormatPr defaultColWidth="8.7109375" defaultRowHeight="12.75"/>
  <cols>
    <col min="1" max="8" width="8.7109375" style="10" hidden="1" customWidth="1"/>
    <col min="9" max="9" width="8.7109375" style="3" hidden="1" customWidth="1"/>
    <col min="10" max="10" width="8.7109375" style="1" hidden="1" customWidth="1"/>
    <col min="11" max="11" width="46.421875" style="1" customWidth="1"/>
    <col min="12" max="12" width="18.28125" style="2" customWidth="1"/>
    <col min="13" max="14" width="14.28125" style="10" hidden="1" customWidth="1"/>
    <col min="15" max="15" width="16.7109375" style="10" customWidth="1"/>
    <col min="16" max="17" width="14.28125" style="10" hidden="1" customWidth="1"/>
    <col min="18" max="18" width="15.8515625" style="10" customWidth="1"/>
    <col min="19" max="20" width="14.28125" style="10" hidden="1" customWidth="1"/>
    <col min="21" max="21" width="15.57421875" style="10" customWidth="1"/>
    <col min="22" max="23" width="14.28125" style="10" hidden="1" customWidth="1"/>
    <col min="24" max="24" width="20.8515625" style="10" customWidth="1"/>
    <col min="25" max="26" width="14.28125" style="10" hidden="1" customWidth="1"/>
    <col min="27" max="27" width="15.7109375" style="10" customWidth="1"/>
    <col min="28" max="29" width="14.28125" style="10" hidden="1" customWidth="1"/>
    <col min="30" max="30" width="16.28125" style="10" customWidth="1"/>
    <col min="31" max="31" width="0.2890625" style="10" hidden="1" customWidth="1"/>
    <col min="32" max="32" width="14.28125" style="10" hidden="1" customWidth="1"/>
    <col min="33" max="33" width="17.7109375" style="10" customWidth="1"/>
    <col min="34" max="35" width="14.28125" style="10" hidden="1" customWidth="1"/>
    <col min="36" max="36" width="15.28125" style="10" customWidth="1"/>
    <col min="37" max="38" width="14.28125" style="10" hidden="1" customWidth="1"/>
    <col min="39" max="39" width="16.421875" style="10" customWidth="1"/>
    <col min="40" max="16384" width="8.7109375" style="3" customWidth="1"/>
  </cols>
  <sheetData>
    <row r="1" spans="10:27" s="10" customFormat="1" ht="73.5" customHeight="1" thickBot="1">
      <c r="J1" s="13"/>
      <c r="K1" s="55" t="s">
        <v>967</v>
      </c>
      <c r="L1" s="14"/>
      <c r="M1" s="14"/>
      <c r="N1" s="14"/>
      <c r="O1" s="160" t="s">
        <v>945</v>
      </c>
      <c r="P1" s="161"/>
      <c r="Q1" s="161"/>
      <c r="R1" s="161"/>
      <c r="S1" s="161"/>
      <c r="T1" s="161"/>
      <c r="U1" s="161"/>
      <c r="V1" s="161"/>
      <c r="W1" s="161"/>
      <c r="X1" s="165"/>
      <c r="Y1" s="165"/>
      <c r="Z1" s="165"/>
      <c r="AA1" s="162"/>
    </row>
    <row r="2" spans="10:39" s="15" customFormat="1" ht="38.25" customHeight="1">
      <c r="J2" s="31"/>
      <c r="K2" s="153" t="s">
        <v>166</v>
      </c>
      <c r="L2" s="15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22.5" customHeight="1">
      <c r="J3" s="16"/>
      <c r="K3" s="42" t="s">
        <v>256</v>
      </c>
      <c r="L3" s="50" t="s">
        <v>762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37" customFormat="1" ht="24" customHeight="1" thickBot="1">
      <c r="J4" s="152"/>
      <c r="K4" s="43" t="s">
        <v>257</v>
      </c>
      <c r="L4" s="50" t="s">
        <v>763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</row>
    <row r="5" spans="1:39" s="80" customFormat="1" ht="56.25" customHeight="1" thickBot="1">
      <c r="A5" s="79"/>
      <c r="B5" s="79"/>
      <c r="C5" s="79"/>
      <c r="D5" s="79"/>
      <c r="E5" s="79"/>
      <c r="F5" s="79"/>
      <c r="G5" s="79"/>
      <c r="H5" s="79"/>
      <c r="J5" s="81" t="s">
        <v>498</v>
      </c>
      <c r="K5" s="81" t="s">
        <v>258</v>
      </c>
      <c r="L5" s="166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:39" s="38" customFormat="1" ht="32.25" customHeight="1" thickBot="1">
      <c r="A6" s="37"/>
      <c r="B6" s="37"/>
      <c r="C6" s="37"/>
      <c r="D6" s="37"/>
      <c r="E6" s="37"/>
      <c r="F6" s="37"/>
      <c r="G6" s="37"/>
      <c r="H6" s="37"/>
      <c r="J6" s="41"/>
      <c r="K6" s="41"/>
      <c r="L6" s="16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67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497</v>
      </c>
      <c r="J8" s="61" t="s">
        <v>499</v>
      </c>
      <c r="K8" s="61" t="s">
        <v>763</v>
      </c>
      <c r="L8" s="62" t="s">
        <v>139</v>
      </c>
      <c r="M8" s="63">
        <v>1</v>
      </c>
      <c r="N8" s="128"/>
      <c r="O8" s="64">
        <f>SUM(M8:N8)</f>
        <v>1</v>
      </c>
      <c r="P8" s="63">
        <v>3</v>
      </c>
      <c r="Q8" s="63"/>
      <c r="R8" s="64">
        <f aca="true" t="shared" si="0" ref="R8:R40">SUM(P8:Q8)</f>
        <v>3</v>
      </c>
      <c r="S8" s="63">
        <v>3</v>
      </c>
      <c r="T8" s="128"/>
      <c r="U8" s="64">
        <f>SUM(S8:T8)</f>
        <v>3</v>
      </c>
      <c r="V8" s="63">
        <v>2</v>
      </c>
      <c r="W8" s="63"/>
      <c r="X8" s="64">
        <f>SUM(V8:W8)</f>
        <v>2</v>
      </c>
      <c r="Y8" s="66"/>
      <c r="Z8" s="66"/>
      <c r="AA8" s="66">
        <f>SUM(Y8:Z8)</f>
        <v>0</v>
      </c>
      <c r="AB8" s="66"/>
      <c r="AC8" s="66"/>
      <c r="AD8" s="66">
        <f>SUM(AB8:AC8)</f>
        <v>0</v>
      </c>
      <c r="AE8" s="64"/>
      <c r="AF8" s="128"/>
      <c r="AG8" s="64">
        <f>SUM(AE8:AF8)</f>
        <v>0</v>
      </c>
      <c r="AH8" s="63"/>
      <c r="AI8" s="64"/>
      <c r="AJ8" s="64">
        <f>SUM(AH8:AI8)</f>
        <v>0</v>
      </c>
      <c r="AK8" s="64">
        <f aca="true" t="shared" si="1" ref="AK8:AK13">M8+P8+S8+V8+Y8+AB8+AE8+AH8</f>
        <v>9</v>
      </c>
      <c r="AL8" s="64">
        <f aca="true" t="shared" si="2" ref="AL8:AL13">N8+Q8+T8+W8+Z8+AC8+AF8+AI8</f>
        <v>0</v>
      </c>
      <c r="AM8" s="64">
        <f>SUM(AK8:AL8)</f>
        <v>9</v>
      </c>
    </row>
    <row r="9" spans="1:39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69</v>
      </c>
      <c r="J9" s="61" t="s">
        <v>670</v>
      </c>
      <c r="K9" s="61" t="s">
        <v>277</v>
      </c>
      <c r="L9" s="62" t="s">
        <v>767</v>
      </c>
      <c r="M9" s="64"/>
      <c r="N9" s="128"/>
      <c r="O9" s="64">
        <f aca="true" t="shared" si="3" ref="O9:O40">SUM(M9:N9)</f>
        <v>0</v>
      </c>
      <c r="P9" s="64"/>
      <c r="Q9" s="64"/>
      <c r="R9" s="64">
        <f t="shared" si="0"/>
        <v>0</v>
      </c>
      <c r="S9" s="64"/>
      <c r="T9" s="128"/>
      <c r="U9" s="64">
        <f aca="true" t="shared" si="4" ref="U9:U40">SUM(S9:T9)</f>
        <v>0</v>
      </c>
      <c r="V9" s="64"/>
      <c r="W9" s="64"/>
      <c r="X9" s="64">
        <f aca="true" t="shared" si="5" ref="X9:X40">SUM(V9:W9)</f>
        <v>0</v>
      </c>
      <c r="Y9" s="66"/>
      <c r="Z9" s="66"/>
      <c r="AA9" s="66">
        <f aca="true" t="shared" si="6" ref="AA9:AA40">SUM(Y9:Z9)</f>
        <v>0</v>
      </c>
      <c r="AB9" s="66"/>
      <c r="AC9" s="66"/>
      <c r="AD9" s="66">
        <f aca="true" t="shared" si="7" ref="AD9:AD40">SUM(AB9:AC9)</f>
        <v>0</v>
      </c>
      <c r="AE9" s="64"/>
      <c r="AF9" s="128"/>
      <c r="AG9" s="64">
        <f aca="true" t="shared" si="8" ref="AG9:AG40">SUM(AE9:AF9)</f>
        <v>0</v>
      </c>
      <c r="AH9" s="63"/>
      <c r="AI9" s="64"/>
      <c r="AJ9" s="64">
        <f aca="true" t="shared" si="9" ref="AJ9:AJ40">SUM(AH9:AI9)</f>
        <v>0</v>
      </c>
      <c r="AK9" s="64">
        <f t="shared" si="1"/>
        <v>0</v>
      </c>
      <c r="AL9" s="64">
        <f t="shared" si="2"/>
        <v>0</v>
      </c>
      <c r="AM9" s="64">
        <f aca="true" t="shared" si="10" ref="AM9:AM40">SUM(AK9:AL9)</f>
        <v>0</v>
      </c>
    </row>
    <row r="10" spans="1:39" s="69" customFormat="1" ht="30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59" t="s">
        <v>70</v>
      </c>
      <c r="J10" s="61" t="s">
        <v>499</v>
      </c>
      <c r="K10" s="61" t="s">
        <v>278</v>
      </c>
      <c r="L10" s="62" t="s">
        <v>325</v>
      </c>
      <c r="M10" s="64"/>
      <c r="N10" s="128"/>
      <c r="O10" s="64">
        <f t="shared" si="3"/>
        <v>0</v>
      </c>
      <c r="P10" s="64"/>
      <c r="Q10" s="64"/>
      <c r="R10" s="64">
        <f t="shared" si="0"/>
        <v>0</v>
      </c>
      <c r="S10" s="64"/>
      <c r="T10" s="128"/>
      <c r="U10" s="64">
        <f t="shared" si="4"/>
        <v>0</v>
      </c>
      <c r="V10" s="64"/>
      <c r="W10" s="64"/>
      <c r="X10" s="64">
        <f t="shared" si="5"/>
        <v>0</v>
      </c>
      <c r="Y10" s="66"/>
      <c r="Z10" s="66"/>
      <c r="AA10" s="66">
        <f t="shared" si="6"/>
        <v>0</v>
      </c>
      <c r="AB10" s="66"/>
      <c r="AC10" s="66"/>
      <c r="AD10" s="66">
        <f t="shared" si="7"/>
        <v>0</v>
      </c>
      <c r="AE10" s="64"/>
      <c r="AF10" s="128"/>
      <c r="AG10" s="64">
        <f t="shared" si="8"/>
        <v>0</v>
      </c>
      <c r="AH10" s="63"/>
      <c r="AI10" s="64"/>
      <c r="AJ10" s="64">
        <f t="shared" si="9"/>
        <v>0</v>
      </c>
      <c r="AK10" s="64">
        <f t="shared" si="1"/>
        <v>0</v>
      </c>
      <c r="AL10" s="64">
        <f t="shared" si="2"/>
        <v>0</v>
      </c>
      <c r="AM10" s="64">
        <f t="shared" si="10"/>
        <v>0</v>
      </c>
    </row>
    <row r="11" spans="1:39" s="69" customFormat="1" ht="87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59" t="s">
        <v>71</v>
      </c>
      <c r="J11" s="61" t="s">
        <v>503</v>
      </c>
      <c r="K11" s="61" t="s">
        <v>279</v>
      </c>
      <c r="L11" s="62" t="s">
        <v>767</v>
      </c>
      <c r="M11" s="64"/>
      <c r="N11" s="128"/>
      <c r="O11" s="64">
        <f t="shared" si="3"/>
        <v>0</v>
      </c>
      <c r="P11" s="64"/>
      <c r="Q11" s="64"/>
      <c r="R11" s="64">
        <f t="shared" si="0"/>
        <v>0</v>
      </c>
      <c r="S11" s="63">
        <v>1</v>
      </c>
      <c r="T11" s="128"/>
      <c r="U11" s="64">
        <f t="shared" si="4"/>
        <v>1</v>
      </c>
      <c r="V11" s="64"/>
      <c r="W11" s="64"/>
      <c r="X11" s="64">
        <f t="shared" si="5"/>
        <v>0</v>
      </c>
      <c r="Y11" s="66"/>
      <c r="Z11" s="66"/>
      <c r="AA11" s="66">
        <f t="shared" si="6"/>
        <v>0</v>
      </c>
      <c r="AB11" s="66"/>
      <c r="AC11" s="66"/>
      <c r="AD11" s="66">
        <f t="shared" si="7"/>
        <v>0</v>
      </c>
      <c r="AE11" s="64"/>
      <c r="AF11" s="128"/>
      <c r="AG11" s="64">
        <f t="shared" si="8"/>
        <v>0</v>
      </c>
      <c r="AH11" s="63"/>
      <c r="AI11" s="64"/>
      <c r="AJ11" s="64">
        <f t="shared" si="9"/>
        <v>0</v>
      </c>
      <c r="AK11" s="64">
        <f t="shared" si="1"/>
        <v>1</v>
      </c>
      <c r="AL11" s="64">
        <f t="shared" si="2"/>
        <v>0</v>
      </c>
      <c r="AM11" s="64">
        <f t="shared" si="10"/>
        <v>1</v>
      </c>
    </row>
    <row r="12" spans="1:39" s="69" customFormat="1" ht="85.5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59" t="s">
        <v>72</v>
      </c>
      <c r="J12" s="61" t="s">
        <v>504</v>
      </c>
      <c r="K12" s="61" t="s">
        <v>280</v>
      </c>
      <c r="L12" s="62" t="s">
        <v>767</v>
      </c>
      <c r="M12" s="64"/>
      <c r="N12" s="128"/>
      <c r="O12" s="64">
        <f t="shared" si="3"/>
        <v>0</v>
      </c>
      <c r="P12" s="64"/>
      <c r="Q12" s="64"/>
      <c r="R12" s="64">
        <f t="shared" si="0"/>
        <v>0</v>
      </c>
      <c r="S12" s="63">
        <v>1</v>
      </c>
      <c r="T12" s="128"/>
      <c r="U12" s="64">
        <f t="shared" si="4"/>
        <v>1</v>
      </c>
      <c r="V12" s="71">
        <v>3</v>
      </c>
      <c r="W12" s="71"/>
      <c r="X12" s="64">
        <f t="shared" si="5"/>
        <v>3</v>
      </c>
      <c r="Y12" s="66"/>
      <c r="Z12" s="66"/>
      <c r="AA12" s="66">
        <f t="shared" si="6"/>
        <v>0</v>
      </c>
      <c r="AB12" s="66"/>
      <c r="AC12" s="66"/>
      <c r="AD12" s="66">
        <f t="shared" si="7"/>
        <v>0</v>
      </c>
      <c r="AE12" s="63"/>
      <c r="AF12" s="128"/>
      <c r="AG12" s="64">
        <f t="shared" si="8"/>
        <v>0</v>
      </c>
      <c r="AH12" s="63"/>
      <c r="AI12" s="64"/>
      <c r="AJ12" s="64">
        <f t="shared" si="9"/>
        <v>0</v>
      </c>
      <c r="AK12" s="64">
        <f t="shared" si="1"/>
        <v>4</v>
      </c>
      <c r="AL12" s="64">
        <f t="shared" si="2"/>
        <v>0</v>
      </c>
      <c r="AM12" s="64">
        <f t="shared" si="10"/>
        <v>4</v>
      </c>
    </row>
    <row r="13" spans="1:39" s="69" customFormat="1" ht="30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59" t="s">
        <v>75</v>
      </c>
      <c r="J13" s="61" t="s">
        <v>509</v>
      </c>
      <c r="K13" s="61" t="s">
        <v>701</v>
      </c>
      <c r="L13" s="62" t="s">
        <v>3</v>
      </c>
      <c r="M13" s="71">
        <v>1</v>
      </c>
      <c r="N13" s="128"/>
      <c r="O13" s="64">
        <f t="shared" si="3"/>
        <v>1</v>
      </c>
      <c r="P13" s="64"/>
      <c r="Q13" s="64"/>
      <c r="R13" s="64">
        <f t="shared" si="0"/>
        <v>0</v>
      </c>
      <c r="S13" s="64"/>
      <c r="T13" s="128"/>
      <c r="U13" s="64">
        <f t="shared" si="4"/>
        <v>0</v>
      </c>
      <c r="V13" s="64"/>
      <c r="W13" s="64"/>
      <c r="X13" s="64">
        <f t="shared" si="5"/>
        <v>0</v>
      </c>
      <c r="Y13" s="65">
        <v>1</v>
      </c>
      <c r="Z13" s="65"/>
      <c r="AA13" s="66">
        <f t="shared" si="6"/>
        <v>1</v>
      </c>
      <c r="AB13" s="66"/>
      <c r="AC13" s="66"/>
      <c r="AD13" s="66">
        <f t="shared" si="7"/>
        <v>0</v>
      </c>
      <c r="AE13" s="64"/>
      <c r="AF13" s="128"/>
      <c r="AG13" s="64">
        <f t="shared" si="8"/>
        <v>0</v>
      </c>
      <c r="AH13" s="63"/>
      <c r="AI13" s="64"/>
      <c r="AJ13" s="64">
        <f t="shared" si="9"/>
        <v>0</v>
      </c>
      <c r="AK13" s="64">
        <f t="shared" si="1"/>
        <v>2</v>
      </c>
      <c r="AL13" s="64">
        <f t="shared" si="2"/>
        <v>0</v>
      </c>
      <c r="AM13" s="64">
        <f t="shared" si="10"/>
        <v>2</v>
      </c>
    </row>
    <row r="14" spans="1:39" s="69" customFormat="1" ht="30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59" t="s">
        <v>165</v>
      </c>
      <c r="J14" s="61" t="s">
        <v>672</v>
      </c>
      <c r="K14" s="61" t="s">
        <v>281</v>
      </c>
      <c r="L14" s="62" t="s">
        <v>767</v>
      </c>
      <c r="M14" s="64"/>
      <c r="N14" s="128"/>
      <c r="O14" s="64">
        <f t="shared" si="3"/>
        <v>0</v>
      </c>
      <c r="P14" s="64"/>
      <c r="Q14" s="64"/>
      <c r="R14" s="64">
        <f t="shared" si="0"/>
        <v>0</v>
      </c>
      <c r="S14" s="64"/>
      <c r="T14" s="128"/>
      <c r="U14" s="64">
        <f t="shared" si="4"/>
        <v>0</v>
      </c>
      <c r="V14" s="71">
        <v>1</v>
      </c>
      <c r="W14" s="71"/>
      <c r="X14" s="64">
        <f t="shared" si="5"/>
        <v>1</v>
      </c>
      <c r="Y14" s="66"/>
      <c r="Z14" s="66"/>
      <c r="AA14" s="66">
        <f t="shared" si="6"/>
        <v>0</v>
      </c>
      <c r="AB14" s="66"/>
      <c r="AC14" s="66"/>
      <c r="AD14" s="66">
        <f t="shared" si="7"/>
        <v>0</v>
      </c>
      <c r="AE14" s="63"/>
      <c r="AF14" s="128"/>
      <c r="AG14" s="64">
        <f t="shared" si="8"/>
        <v>0</v>
      </c>
      <c r="AH14" s="63"/>
      <c r="AI14" s="64"/>
      <c r="AJ14" s="64">
        <f t="shared" si="9"/>
        <v>0</v>
      </c>
      <c r="AK14" s="64">
        <f aca="true" t="shared" si="11" ref="AK14:AK40">M14+P14+S14+V14+Y14+AB14+AE14+AH14</f>
        <v>1</v>
      </c>
      <c r="AL14" s="64">
        <f aca="true" t="shared" si="12" ref="AL14:AL28">N14+Q14+T14+W14+Z14+AC14+AF14+AI14</f>
        <v>0</v>
      </c>
      <c r="AM14" s="64">
        <f t="shared" si="10"/>
        <v>1</v>
      </c>
    </row>
    <row r="15" spans="1:39" s="69" customFormat="1" ht="30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59" t="s">
        <v>74</v>
      </c>
      <c r="J15" s="61" t="s">
        <v>508</v>
      </c>
      <c r="K15" s="61" t="s">
        <v>282</v>
      </c>
      <c r="L15" s="62" t="s">
        <v>767</v>
      </c>
      <c r="M15" s="64"/>
      <c r="N15" s="128"/>
      <c r="O15" s="64">
        <f t="shared" si="3"/>
        <v>0</v>
      </c>
      <c r="P15" s="64"/>
      <c r="Q15" s="64"/>
      <c r="R15" s="64">
        <f t="shared" si="0"/>
        <v>0</v>
      </c>
      <c r="S15" s="64"/>
      <c r="T15" s="128">
        <v>1</v>
      </c>
      <c r="U15" s="64">
        <f t="shared" si="4"/>
        <v>1</v>
      </c>
      <c r="V15" s="63">
        <v>1</v>
      </c>
      <c r="W15" s="63"/>
      <c r="X15" s="64">
        <f t="shared" si="5"/>
        <v>1</v>
      </c>
      <c r="Y15" s="66"/>
      <c r="Z15" s="66"/>
      <c r="AA15" s="66">
        <f t="shared" si="6"/>
        <v>0</v>
      </c>
      <c r="AB15" s="66"/>
      <c r="AC15" s="66"/>
      <c r="AD15" s="66">
        <f t="shared" si="7"/>
        <v>0</v>
      </c>
      <c r="AE15" s="63"/>
      <c r="AF15" s="128"/>
      <c r="AG15" s="64">
        <f t="shared" si="8"/>
        <v>0</v>
      </c>
      <c r="AH15" s="63"/>
      <c r="AI15" s="64"/>
      <c r="AJ15" s="64">
        <f t="shared" si="9"/>
        <v>0</v>
      </c>
      <c r="AK15" s="64">
        <f t="shared" si="11"/>
        <v>1</v>
      </c>
      <c r="AL15" s="64">
        <f t="shared" si="12"/>
        <v>1</v>
      </c>
      <c r="AM15" s="64">
        <f t="shared" si="10"/>
        <v>2</v>
      </c>
    </row>
    <row r="16" spans="1:39" s="69" customFormat="1" ht="30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59" t="s">
        <v>76</v>
      </c>
      <c r="J16" s="61" t="s">
        <v>512</v>
      </c>
      <c r="K16" s="61" t="s">
        <v>283</v>
      </c>
      <c r="L16" s="62" t="s">
        <v>767</v>
      </c>
      <c r="M16" s="64"/>
      <c r="N16" s="128"/>
      <c r="O16" s="64">
        <f t="shared" si="3"/>
        <v>0</v>
      </c>
      <c r="P16" s="64"/>
      <c r="Q16" s="64"/>
      <c r="R16" s="64">
        <f t="shared" si="0"/>
        <v>0</v>
      </c>
      <c r="S16" s="64"/>
      <c r="T16" s="128"/>
      <c r="U16" s="64">
        <f t="shared" si="4"/>
        <v>0</v>
      </c>
      <c r="V16" s="64"/>
      <c r="W16" s="64"/>
      <c r="X16" s="64">
        <f t="shared" si="5"/>
        <v>0</v>
      </c>
      <c r="Y16" s="66"/>
      <c r="Z16" s="66"/>
      <c r="AA16" s="66">
        <f t="shared" si="6"/>
        <v>0</v>
      </c>
      <c r="AB16" s="66"/>
      <c r="AC16" s="66"/>
      <c r="AD16" s="66">
        <f t="shared" si="7"/>
        <v>0</v>
      </c>
      <c r="AE16" s="64"/>
      <c r="AF16" s="128"/>
      <c r="AG16" s="64">
        <f t="shared" si="8"/>
        <v>0</v>
      </c>
      <c r="AH16" s="63"/>
      <c r="AI16" s="64"/>
      <c r="AJ16" s="64">
        <f t="shared" si="9"/>
        <v>0</v>
      </c>
      <c r="AK16" s="64">
        <f t="shared" si="11"/>
        <v>0</v>
      </c>
      <c r="AL16" s="64">
        <f t="shared" si="12"/>
        <v>0</v>
      </c>
      <c r="AM16" s="64">
        <f t="shared" si="10"/>
        <v>0</v>
      </c>
    </row>
    <row r="17" spans="1:39" s="89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59" t="s">
        <v>77</v>
      </c>
      <c r="J17" s="61" t="s">
        <v>513</v>
      </c>
      <c r="K17" s="61" t="s">
        <v>284</v>
      </c>
      <c r="L17" s="62" t="s">
        <v>3</v>
      </c>
      <c r="M17" s="64"/>
      <c r="N17" s="128"/>
      <c r="O17" s="64">
        <f t="shared" si="3"/>
        <v>0</v>
      </c>
      <c r="P17" s="64"/>
      <c r="Q17" s="64"/>
      <c r="R17" s="64">
        <f t="shared" si="0"/>
        <v>0</v>
      </c>
      <c r="S17" s="64"/>
      <c r="T17" s="128"/>
      <c r="U17" s="64">
        <f t="shared" si="4"/>
        <v>0</v>
      </c>
      <c r="V17" s="64"/>
      <c r="W17" s="64"/>
      <c r="X17" s="64">
        <f t="shared" si="5"/>
        <v>0</v>
      </c>
      <c r="Y17" s="66"/>
      <c r="Z17" s="66"/>
      <c r="AA17" s="66">
        <f t="shared" si="6"/>
        <v>0</v>
      </c>
      <c r="AB17" s="66"/>
      <c r="AC17" s="66"/>
      <c r="AD17" s="66">
        <f t="shared" si="7"/>
        <v>0</v>
      </c>
      <c r="AE17" s="63"/>
      <c r="AF17" s="128"/>
      <c r="AG17" s="64">
        <f t="shared" si="8"/>
        <v>0</v>
      </c>
      <c r="AH17" s="63"/>
      <c r="AI17" s="64"/>
      <c r="AJ17" s="64">
        <f t="shared" si="9"/>
        <v>0</v>
      </c>
      <c r="AK17" s="64">
        <f t="shared" si="11"/>
        <v>0</v>
      </c>
      <c r="AL17" s="64">
        <f t="shared" si="12"/>
        <v>0</v>
      </c>
      <c r="AM17" s="64">
        <f t="shared" si="10"/>
        <v>0</v>
      </c>
    </row>
    <row r="18" spans="1:39" s="69" customFormat="1" ht="57.75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59" t="s">
        <v>73</v>
      </c>
      <c r="J18" s="61" t="s">
        <v>672</v>
      </c>
      <c r="K18" s="61" t="s">
        <v>285</v>
      </c>
      <c r="L18" s="62" t="s">
        <v>767</v>
      </c>
      <c r="M18" s="64"/>
      <c r="N18" s="128"/>
      <c r="O18" s="64">
        <f t="shared" si="3"/>
        <v>0</v>
      </c>
      <c r="P18" s="64"/>
      <c r="Q18" s="64"/>
      <c r="R18" s="64">
        <f t="shared" si="0"/>
        <v>0</v>
      </c>
      <c r="S18" s="64"/>
      <c r="T18" s="128"/>
      <c r="U18" s="64">
        <f t="shared" si="4"/>
        <v>0</v>
      </c>
      <c r="V18" s="64"/>
      <c r="W18" s="64"/>
      <c r="X18" s="64">
        <f t="shared" si="5"/>
        <v>0</v>
      </c>
      <c r="Y18" s="66"/>
      <c r="Z18" s="66"/>
      <c r="AA18" s="66">
        <f t="shared" si="6"/>
        <v>0</v>
      </c>
      <c r="AB18" s="66"/>
      <c r="AC18" s="66"/>
      <c r="AD18" s="66">
        <f t="shared" si="7"/>
        <v>0</v>
      </c>
      <c r="AE18" s="63"/>
      <c r="AF18" s="128"/>
      <c r="AG18" s="64">
        <f t="shared" si="8"/>
        <v>0</v>
      </c>
      <c r="AH18" s="63"/>
      <c r="AI18" s="64"/>
      <c r="AJ18" s="64">
        <f t="shared" si="9"/>
        <v>0</v>
      </c>
      <c r="AK18" s="64">
        <f t="shared" si="11"/>
        <v>0</v>
      </c>
      <c r="AL18" s="64">
        <f t="shared" si="12"/>
        <v>0</v>
      </c>
      <c r="AM18" s="64">
        <f t="shared" si="10"/>
        <v>0</v>
      </c>
    </row>
    <row r="19" spans="1:39" s="69" customFormat="1" ht="57.75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59" t="s">
        <v>138</v>
      </c>
      <c r="J19" s="61" t="s">
        <v>515</v>
      </c>
      <c r="K19" s="61" t="s">
        <v>286</v>
      </c>
      <c r="L19" s="62" t="s">
        <v>324</v>
      </c>
      <c r="M19" s="64"/>
      <c r="N19" s="128"/>
      <c r="O19" s="64">
        <f t="shared" si="3"/>
        <v>0</v>
      </c>
      <c r="P19" s="64"/>
      <c r="Q19" s="64"/>
      <c r="R19" s="64">
        <f t="shared" si="0"/>
        <v>0</v>
      </c>
      <c r="S19" s="64"/>
      <c r="T19" s="128"/>
      <c r="U19" s="64">
        <f t="shared" si="4"/>
        <v>0</v>
      </c>
      <c r="V19" s="64"/>
      <c r="W19" s="64"/>
      <c r="X19" s="64">
        <f t="shared" si="5"/>
        <v>0</v>
      </c>
      <c r="Y19" s="66"/>
      <c r="Z19" s="66"/>
      <c r="AA19" s="66">
        <f t="shared" si="6"/>
        <v>0</v>
      </c>
      <c r="AB19" s="100">
        <v>1</v>
      </c>
      <c r="AC19" s="100">
        <v>1</v>
      </c>
      <c r="AD19" s="66">
        <f t="shared" si="7"/>
        <v>2</v>
      </c>
      <c r="AE19" s="64"/>
      <c r="AF19" s="128"/>
      <c r="AG19" s="64">
        <f t="shared" si="8"/>
        <v>0</v>
      </c>
      <c r="AH19" s="63"/>
      <c r="AI19" s="64"/>
      <c r="AJ19" s="64">
        <f t="shared" si="9"/>
        <v>0</v>
      </c>
      <c r="AK19" s="64">
        <f t="shared" si="11"/>
        <v>1</v>
      </c>
      <c r="AL19" s="64">
        <f t="shared" si="12"/>
        <v>1</v>
      </c>
      <c r="AM19" s="64">
        <f t="shared" si="10"/>
        <v>2</v>
      </c>
    </row>
    <row r="20" spans="1:39" s="69" customFormat="1" ht="30" customHeight="1" thickBot="1">
      <c r="A20" s="59" t="e">
        <f>CONCATENATE(I20,#REF!)</f>
        <v>#REF!</v>
      </c>
      <c r="B20" s="59" t="e">
        <f>CONCATENATE($I20,#REF!)</f>
        <v>#REF!</v>
      </c>
      <c r="C20" s="59" t="e">
        <f>CONCATENATE($I20,#REF!)</f>
        <v>#REF!</v>
      </c>
      <c r="D20" s="59" t="e">
        <f>CONCATENATE($I20,#REF!)</f>
        <v>#REF!</v>
      </c>
      <c r="E20" s="59" t="e">
        <f>CONCATENATE($I20,#REF!)</f>
        <v>#REF!</v>
      </c>
      <c r="F20" s="59" t="e">
        <f>CONCATENATE($I20,#REF!)</f>
        <v>#REF!</v>
      </c>
      <c r="G20" s="59" t="e">
        <f>CONCATENATE($I20,#REF!)</f>
        <v>#REF!</v>
      </c>
      <c r="H20" s="59" t="e">
        <f>CONCATENATE($I20,#REF!)</f>
        <v>#REF!</v>
      </c>
      <c r="I20" s="59" t="s">
        <v>78</v>
      </c>
      <c r="J20" s="61" t="s">
        <v>516</v>
      </c>
      <c r="K20" s="61" t="s">
        <v>287</v>
      </c>
      <c r="L20" s="62" t="s">
        <v>767</v>
      </c>
      <c r="M20" s="71">
        <v>1</v>
      </c>
      <c r="N20" s="128"/>
      <c r="O20" s="64">
        <f t="shared" si="3"/>
        <v>1</v>
      </c>
      <c r="P20" s="64"/>
      <c r="Q20" s="64"/>
      <c r="R20" s="64">
        <f t="shared" si="0"/>
        <v>0</v>
      </c>
      <c r="S20" s="63">
        <v>1</v>
      </c>
      <c r="T20" s="128"/>
      <c r="U20" s="64">
        <f t="shared" si="4"/>
        <v>1</v>
      </c>
      <c r="V20" s="64"/>
      <c r="W20" s="64"/>
      <c r="X20" s="64">
        <f t="shared" si="5"/>
        <v>0</v>
      </c>
      <c r="Y20" s="66"/>
      <c r="Z20" s="66"/>
      <c r="AA20" s="66">
        <f t="shared" si="6"/>
        <v>0</v>
      </c>
      <c r="AB20" s="66"/>
      <c r="AC20" s="66"/>
      <c r="AD20" s="66">
        <f t="shared" si="7"/>
        <v>0</v>
      </c>
      <c r="AE20" s="64"/>
      <c r="AF20" s="128"/>
      <c r="AG20" s="64">
        <f t="shared" si="8"/>
        <v>0</v>
      </c>
      <c r="AH20" s="63"/>
      <c r="AI20" s="64"/>
      <c r="AJ20" s="64">
        <f t="shared" si="9"/>
        <v>0</v>
      </c>
      <c r="AK20" s="64">
        <f t="shared" si="11"/>
        <v>2</v>
      </c>
      <c r="AL20" s="64">
        <f t="shared" si="12"/>
        <v>0</v>
      </c>
      <c r="AM20" s="64">
        <f t="shared" si="10"/>
        <v>2</v>
      </c>
    </row>
    <row r="21" spans="1:39" s="69" customFormat="1" ht="30" customHeight="1" thickBot="1">
      <c r="A21" s="59" t="e">
        <f>CONCATENATE(I21,#REF!)</f>
        <v>#REF!</v>
      </c>
      <c r="B21" s="59" t="e">
        <f>CONCATENATE($I21,#REF!)</f>
        <v>#REF!</v>
      </c>
      <c r="C21" s="59" t="e">
        <f>CONCATENATE($I21,#REF!)</f>
        <v>#REF!</v>
      </c>
      <c r="D21" s="59" t="e">
        <f>CONCATENATE($I21,#REF!)</f>
        <v>#REF!</v>
      </c>
      <c r="E21" s="59" t="e">
        <f>CONCATENATE($I21,#REF!)</f>
        <v>#REF!</v>
      </c>
      <c r="F21" s="59" t="e">
        <f>CONCATENATE($I21,#REF!)</f>
        <v>#REF!</v>
      </c>
      <c r="G21" s="59" t="e">
        <f>CONCATENATE($I21,#REF!)</f>
        <v>#REF!</v>
      </c>
      <c r="H21" s="59" t="e">
        <f>CONCATENATE($I21,#REF!)</f>
        <v>#REF!</v>
      </c>
      <c r="I21" s="59" t="s">
        <v>79</v>
      </c>
      <c r="J21" s="61" t="s">
        <v>671</v>
      </c>
      <c r="K21" s="61" t="s">
        <v>288</v>
      </c>
      <c r="L21" s="62" t="s">
        <v>767</v>
      </c>
      <c r="M21" s="71">
        <v>1</v>
      </c>
      <c r="N21" s="128"/>
      <c r="O21" s="64">
        <f t="shared" si="3"/>
        <v>1</v>
      </c>
      <c r="P21" s="64"/>
      <c r="Q21" s="64"/>
      <c r="R21" s="64">
        <f t="shared" si="0"/>
        <v>0</v>
      </c>
      <c r="S21" s="64"/>
      <c r="T21" s="128"/>
      <c r="U21" s="64">
        <f t="shared" si="4"/>
        <v>0</v>
      </c>
      <c r="V21" s="63">
        <v>1</v>
      </c>
      <c r="W21" s="63"/>
      <c r="X21" s="64">
        <f t="shared" si="5"/>
        <v>1</v>
      </c>
      <c r="Y21" s="66"/>
      <c r="Z21" s="66"/>
      <c r="AA21" s="66">
        <f t="shared" si="6"/>
        <v>0</v>
      </c>
      <c r="AB21" s="66"/>
      <c r="AC21" s="66"/>
      <c r="AD21" s="66">
        <f t="shared" si="7"/>
        <v>0</v>
      </c>
      <c r="AE21" s="64"/>
      <c r="AF21" s="128"/>
      <c r="AG21" s="64">
        <f t="shared" si="8"/>
        <v>0</v>
      </c>
      <c r="AH21" s="63"/>
      <c r="AI21" s="64"/>
      <c r="AJ21" s="64">
        <f t="shared" si="9"/>
        <v>0</v>
      </c>
      <c r="AK21" s="64">
        <f t="shared" si="11"/>
        <v>2</v>
      </c>
      <c r="AL21" s="64">
        <f t="shared" si="12"/>
        <v>0</v>
      </c>
      <c r="AM21" s="64">
        <f t="shared" si="10"/>
        <v>2</v>
      </c>
    </row>
    <row r="22" spans="1:39" s="69" customFormat="1" ht="30" customHeight="1" thickBot="1">
      <c r="A22" s="59" t="e">
        <f>CONCATENATE(I22,#REF!)</f>
        <v>#REF!</v>
      </c>
      <c r="B22" s="59" t="e">
        <f>CONCATENATE($I22,#REF!)</f>
        <v>#REF!</v>
      </c>
      <c r="C22" s="59" t="e">
        <f>CONCATENATE($I22,#REF!)</f>
        <v>#REF!</v>
      </c>
      <c r="D22" s="59" t="e">
        <f>CONCATENATE($I22,#REF!)</f>
        <v>#REF!</v>
      </c>
      <c r="E22" s="59" t="e">
        <f>CONCATENATE($I22,#REF!)</f>
        <v>#REF!</v>
      </c>
      <c r="F22" s="59" t="e">
        <f>CONCATENATE($I22,#REF!)</f>
        <v>#REF!</v>
      </c>
      <c r="G22" s="59" t="e">
        <f>CONCATENATE($I22,#REF!)</f>
        <v>#REF!</v>
      </c>
      <c r="H22" s="59" t="e">
        <f>CONCATENATE($I22,#REF!)</f>
        <v>#REF!</v>
      </c>
      <c r="I22" s="59" t="s">
        <v>528</v>
      </c>
      <c r="J22" s="61" t="s">
        <v>672</v>
      </c>
      <c r="K22" s="61" t="s">
        <v>501</v>
      </c>
      <c r="L22" s="62" t="s">
        <v>341</v>
      </c>
      <c r="M22" s="64"/>
      <c r="N22" s="128"/>
      <c r="O22" s="64">
        <f t="shared" si="3"/>
        <v>0</v>
      </c>
      <c r="P22" s="64"/>
      <c r="Q22" s="64"/>
      <c r="R22" s="64">
        <f t="shared" si="0"/>
        <v>0</v>
      </c>
      <c r="S22" s="64"/>
      <c r="T22" s="128"/>
      <c r="U22" s="64">
        <f t="shared" si="4"/>
        <v>0</v>
      </c>
      <c r="V22" s="64"/>
      <c r="W22" s="64"/>
      <c r="X22" s="64">
        <f t="shared" si="5"/>
        <v>0</v>
      </c>
      <c r="Y22" s="66"/>
      <c r="Z22" s="66"/>
      <c r="AA22" s="66">
        <f t="shared" si="6"/>
        <v>0</v>
      </c>
      <c r="AB22" s="66"/>
      <c r="AC22" s="66"/>
      <c r="AD22" s="66">
        <f t="shared" si="7"/>
        <v>0</v>
      </c>
      <c r="AE22" s="64"/>
      <c r="AF22" s="128"/>
      <c r="AG22" s="64">
        <f t="shared" si="8"/>
        <v>0</v>
      </c>
      <c r="AH22" s="63"/>
      <c r="AI22" s="64"/>
      <c r="AJ22" s="64">
        <f t="shared" si="9"/>
        <v>0</v>
      </c>
      <c r="AK22" s="64">
        <f t="shared" si="11"/>
        <v>0</v>
      </c>
      <c r="AL22" s="64">
        <f t="shared" si="12"/>
        <v>0</v>
      </c>
      <c r="AM22" s="64">
        <f t="shared" si="10"/>
        <v>0</v>
      </c>
    </row>
    <row r="23" spans="1:39" s="89" customFormat="1" ht="90" customHeight="1" thickBot="1">
      <c r="A23" s="59" t="e">
        <f>CONCATENATE(I23,#REF!)</f>
        <v>#REF!</v>
      </c>
      <c r="B23" s="59" t="e">
        <f>CONCATENATE($I23,#REF!)</f>
        <v>#REF!</v>
      </c>
      <c r="C23" s="59" t="e">
        <f>CONCATENATE($I23,#REF!)</f>
        <v>#REF!</v>
      </c>
      <c r="D23" s="59" t="e">
        <f>CONCATENATE($I23,#REF!)</f>
        <v>#REF!</v>
      </c>
      <c r="E23" s="59" t="e">
        <f>CONCATENATE($I23,#REF!)</f>
        <v>#REF!</v>
      </c>
      <c r="F23" s="59" t="e">
        <f>CONCATENATE($I23,#REF!)</f>
        <v>#REF!</v>
      </c>
      <c r="G23" s="59" t="e">
        <f>CONCATENATE($I23,#REF!)</f>
        <v>#REF!</v>
      </c>
      <c r="H23" s="59" t="e">
        <f>CONCATENATE($I23,#REF!)</f>
        <v>#REF!</v>
      </c>
      <c r="I23" s="59" t="s">
        <v>529</v>
      </c>
      <c r="J23" s="61" t="s">
        <v>513</v>
      </c>
      <c r="K23" s="61" t="s">
        <v>514</v>
      </c>
      <c r="L23" s="62" t="s">
        <v>341</v>
      </c>
      <c r="M23" s="64"/>
      <c r="N23" s="128"/>
      <c r="O23" s="64">
        <f t="shared" si="3"/>
        <v>0</v>
      </c>
      <c r="P23" s="64"/>
      <c r="Q23" s="64"/>
      <c r="R23" s="64">
        <f t="shared" si="0"/>
        <v>0</v>
      </c>
      <c r="S23" s="64"/>
      <c r="T23" s="128"/>
      <c r="U23" s="64">
        <f t="shared" si="4"/>
        <v>0</v>
      </c>
      <c r="V23" s="64"/>
      <c r="W23" s="64"/>
      <c r="X23" s="64">
        <f t="shared" si="5"/>
        <v>0</v>
      </c>
      <c r="Y23" s="66"/>
      <c r="Z23" s="66"/>
      <c r="AA23" s="66">
        <f t="shared" si="6"/>
        <v>0</v>
      </c>
      <c r="AB23" s="66"/>
      <c r="AC23" s="66"/>
      <c r="AD23" s="66">
        <f t="shared" si="7"/>
        <v>0</v>
      </c>
      <c r="AE23" s="64"/>
      <c r="AF23" s="128"/>
      <c r="AG23" s="64">
        <f t="shared" si="8"/>
        <v>0</v>
      </c>
      <c r="AH23" s="63"/>
      <c r="AI23" s="64"/>
      <c r="AJ23" s="64">
        <f t="shared" si="9"/>
        <v>0</v>
      </c>
      <c r="AK23" s="64">
        <f t="shared" si="11"/>
        <v>0</v>
      </c>
      <c r="AL23" s="64">
        <f t="shared" si="12"/>
        <v>0</v>
      </c>
      <c r="AM23" s="64">
        <f t="shared" si="10"/>
        <v>0</v>
      </c>
    </row>
    <row r="24" spans="1:39" s="69" customFormat="1" ht="61.5" customHeight="1" thickBot="1">
      <c r="A24" s="59" t="e">
        <f>CONCATENATE(I24,#REF!)</f>
        <v>#REF!</v>
      </c>
      <c r="B24" s="59" t="e">
        <f>CONCATENATE($I24,#REF!)</f>
        <v>#REF!</v>
      </c>
      <c r="C24" s="59" t="e">
        <f>CONCATENATE($I24,#REF!)</f>
        <v>#REF!</v>
      </c>
      <c r="D24" s="59" t="e">
        <f>CONCATENATE($I24,#REF!)</f>
        <v>#REF!</v>
      </c>
      <c r="E24" s="59" t="e">
        <f>CONCATENATE($I24,#REF!)</f>
        <v>#REF!</v>
      </c>
      <c r="F24" s="59" t="e">
        <f>CONCATENATE($I24,#REF!)</f>
        <v>#REF!</v>
      </c>
      <c r="G24" s="59" t="e">
        <f>CONCATENATE($I24,#REF!)</f>
        <v>#REF!</v>
      </c>
      <c r="H24" s="59" t="e">
        <f>CONCATENATE($I24,#REF!)</f>
        <v>#REF!</v>
      </c>
      <c r="I24" s="59" t="s">
        <v>80</v>
      </c>
      <c r="J24" s="61" t="s">
        <v>511</v>
      </c>
      <c r="K24" s="61" t="s">
        <v>289</v>
      </c>
      <c r="L24" s="62" t="s">
        <v>3</v>
      </c>
      <c r="M24" s="63">
        <v>1</v>
      </c>
      <c r="N24" s="128">
        <v>2</v>
      </c>
      <c r="O24" s="64">
        <f t="shared" si="3"/>
        <v>3</v>
      </c>
      <c r="P24" s="64"/>
      <c r="Q24" s="64"/>
      <c r="R24" s="64">
        <f t="shared" si="0"/>
        <v>0</v>
      </c>
      <c r="S24" s="64"/>
      <c r="T24" s="128">
        <v>1</v>
      </c>
      <c r="U24" s="64">
        <f t="shared" si="4"/>
        <v>1</v>
      </c>
      <c r="V24" s="64"/>
      <c r="W24" s="64"/>
      <c r="X24" s="64">
        <f t="shared" si="5"/>
        <v>0</v>
      </c>
      <c r="Y24" s="66"/>
      <c r="Z24" s="66"/>
      <c r="AA24" s="66">
        <f t="shared" si="6"/>
        <v>0</v>
      </c>
      <c r="AB24" s="66"/>
      <c r="AC24" s="66"/>
      <c r="AD24" s="66">
        <f t="shared" si="7"/>
        <v>0</v>
      </c>
      <c r="AE24" s="64"/>
      <c r="AF24" s="128">
        <v>2</v>
      </c>
      <c r="AG24" s="64">
        <f t="shared" si="8"/>
        <v>2</v>
      </c>
      <c r="AH24" s="63"/>
      <c r="AI24" s="64"/>
      <c r="AJ24" s="64">
        <f t="shared" si="9"/>
        <v>0</v>
      </c>
      <c r="AK24" s="64">
        <f t="shared" si="11"/>
        <v>1</v>
      </c>
      <c r="AL24" s="64">
        <f t="shared" si="12"/>
        <v>5</v>
      </c>
      <c r="AM24" s="64">
        <f t="shared" si="10"/>
        <v>6</v>
      </c>
    </row>
    <row r="25" spans="1:39" s="69" customFormat="1" ht="30" customHeight="1" thickBot="1">
      <c r="A25" s="59" t="e">
        <f>CONCATENATE(I25,#REF!)</f>
        <v>#REF!</v>
      </c>
      <c r="B25" s="59" t="e">
        <f>CONCATENATE($I25,#REF!)</f>
        <v>#REF!</v>
      </c>
      <c r="C25" s="59" t="e">
        <f>CONCATENATE($I25,#REF!)</f>
        <v>#REF!</v>
      </c>
      <c r="D25" s="59" t="e">
        <f>CONCATENATE($I25,#REF!)</f>
        <v>#REF!</v>
      </c>
      <c r="E25" s="59" t="e">
        <f>CONCATENATE($I25,#REF!)</f>
        <v>#REF!</v>
      </c>
      <c r="F25" s="59" t="e">
        <f>CONCATENATE($I25,#REF!)</f>
        <v>#REF!</v>
      </c>
      <c r="G25" s="59" t="e">
        <f>CONCATENATE($I25,#REF!)</f>
        <v>#REF!</v>
      </c>
      <c r="H25" s="59" t="e">
        <f>CONCATENATE($I25,#REF!)</f>
        <v>#REF!</v>
      </c>
      <c r="I25" s="59" t="s">
        <v>81</v>
      </c>
      <c r="J25" s="61" t="s">
        <v>502</v>
      </c>
      <c r="K25" s="61" t="s">
        <v>290</v>
      </c>
      <c r="L25" s="62" t="s">
        <v>767</v>
      </c>
      <c r="M25" s="88">
        <f>1+1</f>
        <v>2</v>
      </c>
      <c r="N25" s="128"/>
      <c r="O25" s="64">
        <f t="shared" si="3"/>
        <v>2</v>
      </c>
      <c r="P25" s="64"/>
      <c r="Q25" s="64"/>
      <c r="R25" s="64">
        <f t="shared" si="0"/>
        <v>0</v>
      </c>
      <c r="S25" s="64"/>
      <c r="T25" s="128"/>
      <c r="U25" s="64">
        <f t="shared" si="4"/>
        <v>0</v>
      </c>
      <c r="V25" s="64"/>
      <c r="W25" s="64"/>
      <c r="X25" s="64">
        <f t="shared" si="5"/>
        <v>0</v>
      </c>
      <c r="Y25" s="66"/>
      <c r="Z25" s="66"/>
      <c r="AA25" s="66">
        <f t="shared" si="6"/>
        <v>0</v>
      </c>
      <c r="AB25" s="66"/>
      <c r="AC25" s="66"/>
      <c r="AD25" s="66">
        <f t="shared" si="7"/>
        <v>0</v>
      </c>
      <c r="AE25" s="64"/>
      <c r="AF25" s="128"/>
      <c r="AG25" s="64">
        <f t="shared" si="8"/>
        <v>0</v>
      </c>
      <c r="AH25" s="63"/>
      <c r="AI25" s="64"/>
      <c r="AJ25" s="64">
        <f t="shared" si="9"/>
        <v>0</v>
      </c>
      <c r="AK25" s="64">
        <f t="shared" si="11"/>
        <v>2</v>
      </c>
      <c r="AL25" s="64">
        <f t="shared" si="12"/>
        <v>0</v>
      </c>
      <c r="AM25" s="64">
        <f t="shared" si="10"/>
        <v>2</v>
      </c>
    </row>
    <row r="26" spans="1:39" s="69" customFormat="1" ht="30" customHeight="1" thickBot="1">
      <c r="A26" s="59" t="e">
        <f>CONCATENATE(I26,#REF!)</f>
        <v>#REF!</v>
      </c>
      <c r="B26" s="59" t="e">
        <f>CONCATENATE($I26,#REF!)</f>
        <v>#REF!</v>
      </c>
      <c r="C26" s="59" t="e">
        <f>CONCATENATE($I26,#REF!)</f>
        <v>#REF!</v>
      </c>
      <c r="D26" s="59" t="e">
        <f>CONCATENATE($I26,#REF!)</f>
        <v>#REF!</v>
      </c>
      <c r="E26" s="59" t="e">
        <f>CONCATENATE($I26,#REF!)</f>
        <v>#REF!</v>
      </c>
      <c r="F26" s="59" t="e">
        <f>CONCATENATE($I26,#REF!)</f>
        <v>#REF!</v>
      </c>
      <c r="G26" s="59" t="e">
        <f>CONCATENATE($I26,#REF!)</f>
        <v>#REF!</v>
      </c>
      <c r="H26" s="59" t="e">
        <f>CONCATENATE($I26,#REF!)</f>
        <v>#REF!</v>
      </c>
      <c r="I26" s="59" t="s">
        <v>82</v>
      </c>
      <c r="J26" s="61" t="s">
        <v>519</v>
      </c>
      <c r="K26" s="61" t="s">
        <v>291</v>
      </c>
      <c r="L26" s="62" t="s">
        <v>3</v>
      </c>
      <c r="M26" s="64"/>
      <c r="N26" s="128">
        <v>2</v>
      </c>
      <c r="O26" s="64">
        <f t="shared" si="3"/>
        <v>2</v>
      </c>
      <c r="P26" s="64"/>
      <c r="Q26" s="64"/>
      <c r="R26" s="64">
        <f t="shared" si="0"/>
        <v>0</v>
      </c>
      <c r="S26" s="64"/>
      <c r="T26" s="128"/>
      <c r="U26" s="64">
        <f t="shared" si="4"/>
        <v>0</v>
      </c>
      <c r="V26" s="64"/>
      <c r="W26" s="64"/>
      <c r="X26" s="64">
        <f t="shared" si="5"/>
        <v>0</v>
      </c>
      <c r="Y26" s="66"/>
      <c r="Z26" s="66"/>
      <c r="AA26" s="66">
        <f t="shared" si="6"/>
        <v>0</v>
      </c>
      <c r="AB26" s="66"/>
      <c r="AC26" s="66"/>
      <c r="AD26" s="66">
        <f t="shared" si="7"/>
        <v>0</v>
      </c>
      <c r="AE26" s="64"/>
      <c r="AF26" s="128"/>
      <c r="AG26" s="64">
        <f t="shared" si="8"/>
        <v>0</v>
      </c>
      <c r="AH26" s="63"/>
      <c r="AI26" s="64"/>
      <c r="AJ26" s="64">
        <f t="shared" si="9"/>
        <v>0</v>
      </c>
      <c r="AK26" s="64">
        <f t="shared" si="11"/>
        <v>0</v>
      </c>
      <c r="AL26" s="64">
        <f t="shared" si="12"/>
        <v>2</v>
      </c>
      <c r="AM26" s="64">
        <f t="shared" si="10"/>
        <v>2</v>
      </c>
    </row>
    <row r="27" spans="1:39" s="69" customFormat="1" ht="30" customHeight="1" thickBot="1">
      <c r="A27" s="59" t="e">
        <f>CONCATENATE(I27,#REF!)</f>
        <v>#REF!</v>
      </c>
      <c r="B27" s="59" t="e">
        <f>CONCATENATE($I27,#REF!)</f>
        <v>#REF!</v>
      </c>
      <c r="C27" s="59" t="e">
        <f>CONCATENATE($I27,#REF!)</f>
        <v>#REF!</v>
      </c>
      <c r="D27" s="59" t="e">
        <f>CONCATENATE($I27,#REF!)</f>
        <v>#REF!</v>
      </c>
      <c r="E27" s="59" t="e">
        <f>CONCATENATE($I27,#REF!)</f>
        <v>#REF!</v>
      </c>
      <c r="F27" s="59" t="e">
        <f>CONCATENATE($I27,#REF!)</f>
        <v>#REF!</v>
      </c>
      <c r="G27" s="59" t="e">
        <f>CONCATENATE($I27,#REF!)</f>
        <v>#REF!</v>
      </c>
      <c r="H27" s="59" t="e">
        <f>CONCATENATE($I27,#REF!)</f>
        <v>#REF!</v>
      </c>
      <c r="I27" s="59" t="s">
        <v>83</v>
      </c>
      <c r="J27" s="61" t="s">
        <v>673</v>
      </c>
      <c r="K27" s="61" t="s">
        <v>292</v>
      </c>
      <c r="L27" s="62" t="s">
        <v>767</v>
      </c>
      <c r="M27" s="64"/>
      <c r="N27" s="128"/>
      <c r="O27" s="64">
        <f t="shared" si="3"/>
        <v>0</v>
      </c>
      <c r="P27" s="64"/>
      <c r="Q27" s="64"/>
      <c r="R27" s="64">
        <f t="shared" si="0"/>
        <v>0</v>
      </c>
      <c r="S27" s="64"/>
      <c r="T27" s="128"/>
      <c r="U27" s="64">
        <f t="shared" si="4"/>
        <v>0</v>
      </c>
      <c r="V27" s="64"/>
      <c r="W27" s="64"/>
      <c r="X27" s="64">
        <f t="shared" si="5"/>
        <v>0</v>
      </c>
      <c r="Y27" s="66"/>
      <c r="Z27" s="66"/>
      <c r="AA27" s="66">
        <f t="shared" si="6"/>
        <v>0</v>
      </c>
      <c r="AB27" s="66"/>
      <c r="AC27" s="66"/>
      <c r="AD27" s="66">
        <f t="shared" si="7"/>
        <v>0</v>
      </c>
      <c r="AE27" s="64"/>
      <c r="AF27" s="128"/>
      <c r="AG27" s="64">
        <f t="shared" si="8"/>
        <v>0</v>
      </c>
      <c r="AH27" s="63"/>
      <c r="AI27" s="64"/>
      <c r="AJ27" s="64">
        <f t="shared" si="9"/>
        <v>0</v>
      </c>
      <c r="AK27" s="64">
        <f t="shared" si="11"/>
        <v>0</v>
      </c>
      <c r="AL27" s="64">
        <f t="shared" si="12"/>
        <v>0</v>
      </c>
      <c r="AM27" s="64">
        <f t="shared" si="10"/>
        <v>0</v>
      </c>
    </row>
    <row r="28" spans="1:39" s="69" customFormat="1" ht="30" customHeight="1" thickBot="1">
      <c r="A28" s="59" t="e">
        <f>CONCATENATE(I28,#REF!)</f>
        <v>#REF!</v>
      </c>
      <c r="B28" s="59" t="e">
        <f>CONCATENATE($I28,#REF!)</f>
        <v>#REF!</v>
      </c>
      <c r="C28" s="59" t="e">
        <f>CONCATENATE($I28,#REF!)</f>
        <v>#REF!</v>
      </c>
      <c r="D28" s="59" t="e">
        <f>CONCATENATE($I28,#REF!)</f>
        <v>#REF!</v>
      </c>
      <c r="E28" s="59" t="e">
        <f>CONCATENATE($I28,#REF!)</f>
        <v>#REF!</v>
      </c>
      <c r="F28" s="59" t="e">
        <f>CONCATENATE($I28,#REF!)</f>
        <v>#REF!</v>
      </c>
      <c r="G28" s="59" t="e">
        <f>CONCATENATE($I28,#REF!)</f>
        <v>#REF!</v>
      </c>
      <c r="H28" s="59" t="e">
        <f>CONCATENATE($I28,#REF!)</f>
        <v>#REF!</v>
      </c>
      <c r="I28" s="59" t="s">
        <v>802</v>
      </c>
      <c r="J28" s="61" t="s">
        <v>518</v>
      </c>
      <c r="K28" s="61" t="s">
        <v>293</v>
      </c>
      <c r="L28" s="62" t="s">
        <v>3</v>
      </c>
      <c r="M28" s="64"/>
      <c r="N28" s="128"/>
      <c r="O28" s="64">
        <f t="shared" si="3"/>
        <v>0</v>
      </c>
      <c r="P28" s="64"/>
      <c r="Q28" s="64"/>
      <c r="R28" s="64">
        <f t="shared" si="0"/>
        <v>0</v>
      </c>
      <c r="S28" s="64"/>
      <c r="T28" s="128"/>
      <c r="U28" s="64">
        <f t="shared" si="4"/>
        <v>0</v>
      </c>
      <c r="V28" s="64"/>
      <c r="W28" s="64"/>
      <c r="X28" s="64">
        <f t="shared" si="5"/>
        <v>0</v>
      </c>
      <c r="Y28" s="66"/>
      <c r="Z28" s="66"/>
      <c r="AA28" s="66">
        <f t="shared" si="6"/>
        <v>0</v>
      </c>
      <c r="AB28" s="66"/>
      <c r="AC28" s="66"/>
      <c r="AD28" s="66">
        <f t="shared" si="7"/>
        <v>0</v>
      </c>
      <c r="AE28" s="64"/>
      <c r="AF28" s="128"/>
      <c r="AG28" s="64">
        <f t="shared" si="8"/>
        <v>0</v>
      </c>
      <c r="AH28" s="63"/>
      <c r="AI28" s="64"/>
      <c r="AJ28" s="64">
        <f t="shared" si="9"/>
        <v>0</v>
      </c>
      <c r="AK28" s="64">
        <f t="shared" si="11"/>
        <v>0</v>
      </c>
      <c r="AL28" s="64">
        <f t="shared" si="12"/>
        <v>0</v>
      </c>
      <c r="AM28" s="64">
        <f t="shared" si="10"/>
        <v>0</v>
      </c>
    </row>
    <row r="29" spans="1:39" s="59" customFormat="1" ht="30" customHeight="1" thickBot="1">
      <c r="A29" s="59" t="e">
        <f>CONCATENATE(I29,#REF!)</f>
        <v>#REF!</v>
      </c>
      <c r="B29" s="59" t="e">
        <f>CONCATENATE($I29,#REF!)</f>
        <v>#REF!</v>
      </c>
      <c r="C29" s="59" t="e">
        <f>CONCATENATE($I29,#REF!)</f>
        <v>#REF!</v>
      </c>
      <c r="D29" s="59" t="e">
        <f>CONCATENATE($I29,#REF!)</f>
        <v>#REF!</v>
      </c>
      <c r="E29" s="59" t="e">
        <f>CONCATENATE($I29,#REF!)</f>
        <v>#REF!</v>
      </c>
      <c r="F29" s="59" t="e">
        <f>CONCATENATE($I29,#REF!)</f>
        <v>#REF!</v>
      </c>
      <c r="G29" s="59" t="e">
        <f>CONCATENATE($I29,#REF!)</f>
        <v>#REF!</v>
      </c>
      <c r="H29" s="59" t="e">
        <f>CONCATENATE($I29,#REF!)</f>
        <v>#REF!</v>
      </c>
      <c r="I29" s="59" t="s">
        <v>520</v>
      </c>
      <c r="J29" s="61" t="s">
        <v>499</v>
      </c>
      <c r="K29" s="61" t="s">
        <v>763</v>
      </c>
      <c r="L29" s="62" t="s">
        <v>500</v>
      </c>
      <c r="M29" s="64"/>
      <c r="N29" s="128"/>
      <c r="O29" s="64">
        <f t="shared" si="3"/>
        <v>0</v>
      </c>
      <c r="P29" s="64"/>
      <c r="Q29" s="64"/>
      <c r="R29" s="64">
        <f t="shared" si="0"/>
        <v>0</v>
      </c>
      <c r="S29" s="63">
        <v>1</v>
      </c>
      <c r="T29" s="128"/>
      <c r="U29" s="64">
        <f t="shared" si="4"/>
        <v>1</v>
      </c>
      <c r="V29" s="64"/>
      <c r="W29" s="64"/>
      <c r="X29" s="64">
        <f t="shared" si="5"/>
        <v>0</v>
      </c>
      <c r="Y29" s="66"/>
      <c r="Z29" s="66"/>
      <c r="AA29" s="66">
        <f t="shared" si="6"/>
        <v>0</v>
      </c>
      <c r="AB29" s="66"/>
      <c r="AC29" s="66"/>
      <c r="AD29" s="66">
        <f t="shared" si="7"/>
        <v>0</v>
      </c>
      <c r="AE29" s="64"/>
      <c r="AF29" s="128"/>
      <c r="AG29" s="64">
        <f t="shared" si="8"/>
        <v>0</v>
      </c>
      <c r="AH29" s="63"/>
      <c r="AI29" s="64"/>
      <c r="AJ29" s="64">
        <f t="shared" si="9"/>
        <v>0</v>
      </c>
      <c r="AK29" s="64">
        <f>M29+P29+S29++V29+Y29+AE29+AH29</f>
        <v>1</v>
      </c>
      <c r="AL29" s="64">
        <f>N29+Q29+T29++W29+Z29+AF29+AI29</f>
        <v>0</v>
      </c>
      <c r="AM29" s="64">
        <f t="shared" si="10"/>
        <v>1</v>
      </c>
    </row>
    <row r="30" spans="1:39" s="69" customFormat="1" ht="30" customHeight="1" thickBot="1">
      <c r="A30" s="59" t="e">
        <f>CONCATENATE(I30,#REF!)</f>
        <v>#REF!</v>
      </c>
      <c r="B30" s="59" t="e">
        <f>CONCATENATE($I30,#REF!)</f>
        <v>#REF!</v>
      </c>
      <c r="C30" s="59" t="e">
        <f>CONCATENATE($I30,#REF!)</f>
        <v>#REF!</v>
      </c>
      <c r="D30" s="59" t="e">
        <f>CONCATENATE($I30,#REF!)</f>
        <v>#REF!</v>
      </c>
      <c r="E30" s="59" t="e">
        <f>CONCATENATE($I30,#REF!)</f>
        <v>#REF!</v>
      </c>
      <c r="F30" s="59" t="e">
        <f>CONCATENATE($I30,#REF!)</f>
        <v>#REF!</v>
      </c>
      <c r="G30" s="59" t="e">
        <f>CONCATENATE($I30,#REF!)</f>
        <v>#REF!</v>
      </c>
      <c r="H30" s="59" t="e">
        <f>CONCATENATE($I30,#REF!)</f>
        <v>#REF!</v>
      </c>
      <c r="I30" s="59" t="s">
        <v>505</v>
      </c>
      <c r="J30" s="61" t="s">
        <v>506</v>
      </c>
      <c r="K30" s="61" t="s">
        <v>507</v>
      </c>
      <c r="L30" s="62" t="s">
        <v>147</v>
      </c>
      <c r="M30" s="64"/>
      <c r="N30" s="128"/>
      <c r="O30" s="64">
        <f t="shared" si="3"/>
        <v>0</v>
      </c>
      <c r="P30" s="64"/>
      <c r="Q30" s="64"/>
      <c r="R30" s="64">
        <f t="shared" si="0"/>
        <v>0</v>
      </c>
      <c r="S30" s="64"/>
      <c r="T30" s="128"/>
      <c r="U30" s="64">
        <f t="shared" si="4"/>
        <v>0</v>
      </c>
      <c r="V30" s="71">
        <v>1</v>
      </c>
      <c r="W30" s="71"/>
      <c r="X30" s="64">
        <f t="shared" si="5"/>
        <v>1</v>
      </c>
      <c r="Y30" s="66"/>
      <c r="Z30" s="66"/>
      <c r="AA30" s="66">
        <f t="shared" si="6"/>
        <v>0</v>
      </c>
      <c r="AB30" s="66"/>
      <c r="AC30" s="66"/>
      <c r="AD30" s="66">
        <f t="shared" si="7"/>
        <v>0</v>
      </c>
      <c r="AE30" s="64"/>
      <c r="AF30" s="128"/>
      <c r="AG30" s="64">
        <f t="shared" si="8"/>
        <v>0</v>
      </c>
      <c r="AH30" s="63"/>
      <c r="AI30" s="64"/>
      <c r="AJ30" s="64">
        <f t="shared" si="9"/>
        <v>0</v>
      </c>
      <c r="AK30" s="64">
        <f t="shared" si="11"/>
        <v>1</v>
      </c>
      <c r="AL30" s="64">
        <f aca="true" t="shared" si="13" ref="AL30:AL40">N30+Q30+T30+W30+Z30+AC30+AF30+AI30</f>
        <v>0</v>
      </c>
      <c r="AM30" s="64">
        <f t="shared" si="10"/>
        <v>1</v>
      </c>
    </row>
    <row r="31" spans="1:39" s="69" customFormat="1" ht="54.75" customHeight="1" thickBot="1">
      <c r="A31" s="59" t="e">
        <f>CONCATENATE(I31,#REF!)</f>
        <v>#REF!</v>
      </c>
      <c r="B31" s="59" t="e">
        <f>CONCATENATE($I31,#REF!)</f>
        <v>#REF!</v>
      </c>
      <c r="C31" s="59" t="e">
        <f>CONCATENATE($I31,#REF!)</f>
        <v>#REF!</v>
      </c>
      <c r="D31" s="59" t="e">
        <f>CONCATENATE($I31,#REF!)</f>
        <v>#REF!</v>
      </c>
      <c r="E31" s="59" t="e">
        <f>CONCATENATE($I31,#REF!)</f>
        <v>#REF!</v>
      </c>
      <c r="F31" s="59" t="e">
        <f>CONCATENATE($I31,#REF!)</f>
        <v>#REF!</v>
      </c>
      <c r="G31" s="59" t="e">
        <f>CONCATENATE($I31,#REF!)</f>
        <v>#REF!</v>
      </c>
      <c r="H31" s="59" t="e">
        <f>CONCATENATE($I31,#REF!)</f>
        <v>#REF!</v>
      </c>
      <c r="I31" s="59" t="s">
        <v>521</v>
      </c>
      <c r="J31" s="61" t="s">
        <v>499</v>
      </c>
      <c r="K31" s="61" t="s">
        <v>171</v>
      </c>
      <c r="L31" s="62" t="s">
        <v>147</v>
      </c>
      <c r="M31" s="64"/>
      <c r="N31" s="128"/>
      <c r="O31" s="64">
        <f t="shared" si="3"/>
        <v>0</v>
      </c>
      <c r="P31" s="64"/>
      <c r="Q31" s="64"/>
      <c r="R31" s="64">
        <f t="shared" si="0"/>
        <v>0</v>
      </c>
      <c r="S31" s="64"/>
      <c r="T31" s="128"/>
      <c r="U31" s="64">
        <f t="shared" si="4"/>
        <v>0</v>
      </c>
      <c r="V31" s="63">
        <v>1</v>
      </c>
      <c r="W31" s="63"/>
      <c r="X31" s="64">
        <f t="shared" si="5"/>
        <v>1</v>
      </c>
      <c r="Y31" s="66"/>
      <c r="Z31" s="66"/>
      <c r="AA31" s="66">
        <f t="shared" si="6"/>
        <v>0</v>
      </c>
      <c r="AB31" s="66"/>
      <c r="AC31" s="66"/>
      <c r="AD31" s="66">
        <f t="shared" si="7"/>
        <v>0</v>
      </c>
      <c r="AE31" s="64"/>
      <c r="AF31" s="128"/>
      <c r="AG31" s="64">
        <f t="shared" si="8"/>
        <v>0</v>
      </c>
      <c r="AH31" s="63"/>
      <c r="AI31" s="64"/>
      <c r="AJ31" s="64">
        <f t="shared" si="9"/>
        <v>0</v>
      </c>
      <c r="AK31" s="64">
        <f t="shared" si="11"/>
        <v>1</v>
      </c>
      <c r="AL31" s="64">
        <f t="shared" si="13"/>
        <v>0</v>
      </c>
      <c r="AM31" s="64">
        <f t="shared" si="10"/>
        <v>1</v>
      </c>
    </row>
    <row r="32" spans="1:39" s="69" customFormat="1" ht="59.25" customHeight="1" thickBot="1">
      <c r="A32" s="59" t="e">
        <f>CONCATENATE(I32,#REF!)</f>
        <v>#REF!</v>
      </c>
      <c r="B32" s="59" t="e">
        <f>CONCATENATE($I32,#REF!)</f>
        <v>#REF!</v>
      </c>
      <c r="C32" s="59" t="e">
        <f>CONCATENATE($I32,#REF!)</f>
        <v>#REF!</v>
      </c>
      <c r="D32" s="59" t="e">
        <f>CONCATENATE($I32,#REF!)</f>
        <v>#REF!</v>
      </c>
      <c r="E32" s="59" t="e">
        <f>CONCATENATE($I32,#REF!)</f>
        <v>#REF!</v>
      </c>
      <c r="F32" s="59" t="e">
        <f>CONCATENATE($I32,#REF!)</f>
        <v>#REF!</v>
      </c>
      <c r="G32" s="59" t="e">
        <f>CONCATENATE($I32,#REF!)</f>
        <v>#REF!</v>
      </c>
      <c r="H32" s="59" t="e">
        <f>CONCATENATE($I32,#REF!)</f>
        <v>#REF!</v>
      </c>
      <c r="I32" s="59" t="s">
        <v>522</v>
      </c>
      <c r="J32" s="61" t="s">
        <v>506</v>
      </c>
      <c r="K32" s="61" t="s">
        <v>172</v>
      </c>
      <c r="L32" s="62" t="s">
        <v>147</v>
      </c>
      <c r="M32" s="64"/>
      <c r="N32" s="128"/>
      <c r="O32" s="64">
        <f t="shared" si="3"/>
        <v>0</v>
      </c>
      <c r="P32" s="71">
        <v>1</v>
      </c>
      <c r="Q32" s="71"/>
      <c r="R32" s="64">
        <f t="shared" si="0"/>
        <v>1</v>
      </c>
      <c r="S32" s="64"/>
      <c r="T32" s="128"/>
      <c r="U32" s="64">
        <f t="shared" si="4"/>
        <v>0</v>
      </c>
      <c r="V32" s="63">
        <v>1</v>
      </c>
      <c r="W32" s="63"/>
      <c r="X32" s="64">
        <f t="shared" si="5"/>
        <v>1</v>
      </c>
      <c r="Y32" s="66"/>
      <c r="Z32" s="66"/>
      <c r="AA32" s="66">
        <f t="shared" si="6"/>
        <v>0</v>
      </c>
      <c r="AB32" s="66"/>
      <c r="AC32" s="66"/>
      <c r="AD32" s="66">
        <f t="shared" si="7"/>
        <v>0</v>
      </c>
      <c r="AE32" s="64"/>
      <c r="AF32" s="128"/>
      <c r="AG32" s="64">
        <f t="shared" si="8"/>
        <v>0</v>
      </c>
      <c r="AH32" s="63"/>
      <c r="AI32" s="64"/>
      <c r="AJ32" s="64">
        <f t="shared" si="9"/>
        <v>0</v>
      </c>
      <c r="AK32" s="64">
        <f t="shared" si="11"/>
        <v>2</v>
      </c>
      <c r="AL32" s="64">
        <f t="shared" si="13"/>
        <v>0</v>
      </c>
      <c r="AM32" s="64">
        <f t="shared" si="10"/>
        <v>2</v>
      </c>
    </row>
    <row r="33" spans="1:39" s="69" customFormat="1" ht="57.75" customHeight="1" thickBot="1">
      <c r="A33" s="59" t="e">
        <f>CONCATENATE(I33,#REF!)</f>
        <v>#REF!</v>
      </c>
      <c r="B33" s="59" t="e">
        <f>CONCATENATE($I33,#REF!)</f>
        <v>#REF!</v>
      </c>
      <c r="C33" s="59" t="e">
        <f>CONCATENATE($I33,#REF!)</f>
        <v>#REF!</v>
      </c>
      <c r="D33" s="59" t="e">
        <f>CONCATENATE($I33,#REF!)</f>
        <v>#REF!</v>
      </c>
      <c r="E33" s="59" t="e">
        <f>CONCATENATE($I33,#REF!)</f>
        <v>#REF!</v>
      </c>
      <c r="F33" s="59" t="e">
        <f>CONCATENATE($I33,#REF!)</f>
        <v>#REF!</v>
      </c>
      <c r="G33" s="59" t="e">
        <f>CONCATENATE($I33,#REF!)</f>
        <v>#REF!</v>
      </c>
      <c r="H33" s="59" t="e">
        <f>CONCATENATE($I33,#REF!)</f>
        <v>#REF!</v>
      </c>
      <c r="I33" s="59" t="s">
        <v>523</v>
      </c>
      <c r="J33" s="61" t="s">
        <v>506</v>
      </c>
      <c r="K33" s="61" t="s">
        <v>173</v>
      </c>
      <c r="L33" s="62" t="s">
        <v>147</v>
      </c>
      <c r="M33" s="64"/>
      <c r="N33" s="128"/>
      <c r="O33" s="64">
        <f t="shared" si="3"/>
        <v>0</v>
      </c>
      <c r="P33" s="64"/>
      <c r="Q33" s="64"/>
      <c r="R33" s="64">
        <f t="shared" si="0"/>
        <v>0</v>
      </c>
      <c r="S33" s="64"/>
      <c r="T33" s="128"/>
      <c r="U33" s="64">
        <f t="shared" si="4"/>
        <v>0</v>
      </c>
      <c r="V33" s="64"/>
      <c r="W33" s="64"/>
      <c r="X33" s="64">
        <f t="shared" si="5"/>
        <v>0</v>
      </c>
      <c r="Y33" s="66"/>
      <c r="Z33" s="66"/>
      <c r="AA33" s="66">
        <f t="shared" si="6"/>
        <v>0</v>
      </c>
      <c r="AB33" s="66"/>
      <c r="AC33" s="66"/>
      <c r="AD33" s="66">
        <f t="shared" si="7"/>
        <v>0</v>
      </c>
      <c r="AE33" s="64"/>
      <c r="AF33" s="128"/>
      <c r="AG33" s="64">
        <f t="shared" si="8"/>
        <v>0</v>
      </c>
      <c r="AH33" s="63"/>
      <c r="AI33" s="64"/>
      <c r="AJ33" s="64">
        <f t="shared" si="9"/>
        <v>0</v>
      </c>
      <c r="AK33" s="64">
        <f t="shared" si="11"/>
        <v>0</v>
      </c>
      <c r="AL33" s="64">
        <f t="shared" si="13"/>
        <v>0</v>
      </c>
      <c r="AM33" s="64">
        <f t="shared" si="10"/>
        <v>0</v>
      </c>
    </row>
    <row r="34" spans="1:39" s="69" customFormat="1" ht="30" customHeight="1" thickBot="1">
      <c r="A34" s="59" t="e">
        <f>CONCATENATE(I34,#REF!)</f>
        <v>#REF!</v>
      </c>
      <c r="B34" s="59" t="e">
        <f>CONCATENATE($I34,#REF!)</f>
        <v>#REF!</v>
      </c>
      <c r="C34" s="59" t="e">
        <f>CONCATENATE($I34,#REF!)</f>
        <v>#REF!</v>
      </c>
      <c r="D34" s="59" t="e">
        <f>CONCATENATE($I34,#REF!)</f>
        <v>#REF!</v>
      </c>
      <c r="E34" s="59" t="e">
        <f>CONCATENATE($I34,#REF!)</f>
        <v>#REF!</v>
      </c>
      <c r="F34" s="59" t="e">
        <f>CONCATENATE($I34,#REF!)</f>
        <v>#REF!</v>
      </c>
      <c r="G34" s="59" t="e">
        <f>CONCATENATE($I34,#REF!)</f>
        <v>#REF!</v>
      </c>
      <c r="H34" s="59" t="e">
        <f>CONCATENATE($I34,#REF!)</f>
        <v>#REF!</v>
      </c>
      <c r="I34" s="59" t="s">
        <v>524</v>
      </c>
      <c r="J34" s="61" t="s">
        <v>510</v>
      </c>
      <c r="K34" s="61" t="s">
        <v>282</v>
      </c>
      <c r="L34" s="62" t="s">
        <v>147</v>
      </c>
      <c r="M34" s="64"/>
      <c r="N34" s="128"/>
      <c r="O34" s="64">
        <f t="shared" si="3"/>
        <v>0</v>
      </c>
      <c r="P34" s="64"/>
      <c r="Q34" s="64"/>
      <c r="R34" s="64">
        <f t="shared" si="0"/>
        <v>0</v>
      </c>
      <c r="S34" s="64"/>
      <c r="T34" s="128"/>
      <c r="U34" s="64">
        <f t="shared" si="4"/>
        <v>0</v>
      </c>
      <c r="V34" s="64"/>
      <c r="W34" s="64"/>
      <c r="X34" s="64">
        <f t="shared" si="5"/>
        <v>0</v>
      </c>
      <c r="Y34" s="66"/>
      <c r="Z34" s="66"/>
      <c r="AA34" s="66">
        <f t="shared" si="6"/>
        <v>0</v>
      </c>
      <c r="AB34" s="66"/>
      <c r="AC34" s="66"/>
      <c r="AD34" s="66">
        <f t="shared" si="7"/>
        <v>0</v>
      </c>
      <c r="AE34" s="64"/>
      <c r="AF34" s="128"/>
      <c r="AG34" s="64">
        <f t="shared" si="8"/>
        <v>0</v>
      </c>
      <c r="AH34" s="63"/>
      <c r="AI34" s="64"/>
      <c r="AJ34" s="64">
        <f t="shared" si="9"/>
        <v>0</v>
      </c>
      <c r="AK34" s="64">
        <f t="shared" si="11"/>
        <v>0</v>
      </c>
      <c r="AL34" s="64">
        <f t="shared" si="13"/>
        <v>0</v>
      </c>
      <c r="AM34" s="64">
        <f t="shared" si="10"/>
        <v>0</v>
      </c>
    </row>
    <row r="35" spans="1:39" s="89" customFormat="1" ht="30" customHeight="1" thickBot="1">
      <c r="A35" s="59" t="e">
        <f>CONCATENATE(I35,#REF!)</f>
        <v>#REF!</v>
      </c>
      <c r="B35" s="59" t="e">
        <f>CONCATENATE($I35,#REF!)</f>
        <v>#REF!</v>
      </c>
      <c r="C35" s="59" t="e">
        <f>CONCATENATE($I35,#REF!)</f>
        <v>#REF!</v>
      </c>
      <c r="D35" s="59" t="e">
        <f>CONCATENATE($I35,#REF!)</f>
        <v>#REF!</v>
      </c>
      <c r="E35" s="59" t="e">
        <f>CONCATENATE($I35,#REF!)</f>
        <v>#REF!</v>
      </c>
      <c r="F35" s="59" t="e">
        <f>CONCATENATE($I35,#REF!)</f>
        <v>#REF!</v>
      </c>
      <c r="G35" s="59" t="e">
        <f>CONCATENATE($I35,#REF!)</f>
        <v>#REF!</v>
      </c>
      <c r="H35" s="59" t="e">
        <f>CONCATENATE($I35,#REF!)</f>
        <v>#REF!</v>
      </c>
      <c r="I35" s="59" t="s">
        <v>161</v>
      </c>
      <c r="J35" s="61" t="s">
        <v>513</v>
      </c>
      <c r="K35" s="61" t="s">
        <v>284</v>
      </c>
      <c r="L35" s="62" t="s">
        <v>147</v>
      </c>
      <c r="M35" s="64"/>
      <c r="N35" s="128"/>
      <c r="O35" s="64">
        <f t="shared" si="3"/>
        <v>0</v>
      </c>
      <c r="P35" s="71">
        <v>1</v>
      </c>
      <c r="Q35" s="71"/>
      <c r="R35" s="64">
        <f t="shared" si="0"/>
        <v>1</v>
      </c>
      <c r="S35" s="64"/>
      <c r="T35" s="128"/>
      <c r="U35" s="64">
        <f t="shared" si="4"/>
        <v>0</v>
      </c>
      <c r="V35" s="64"/>
      <c r="W35" s="64"/>
      <c r="X35" s="64">
        <f t="shared" si="5"/>
        <v>0</v>
      </c>
      <c r="Y35" s="66"/>
      <c r="Z35" s="66"/>
      <c r="AA35" s="66">
        <f t="shared" si="6"/>
        <v>0</v>
      </c>
      <c r="AB35" s="66"/>
      <c r="AC35" s="66"/>
      <c r="AD35" s="66">
        <f t="shared" si="7"/>
        <v>0</v>
      </c>
      <c r="AE35" s="64"/>
      <c r="AF35" s="128"/>
      <c r="AG35" s="64">
        <f t="shared" si="8"/>
        <v>0</v>
      </c>
      <c r="AH35" s="63"/>
      <c r="AI35" s="64"/>
      <c r="AJ35" s="64">
        <f t="shared" si="9"/>
        <v>0</v>
      </c>
      <c r="AK35" s="64">
        <f t="shared" si="11"/>
        <v>1</v>
      </c>
      <c r="AL35" s="64">
        <f t="shared" si="13"/>
        <v>0</v>
      </c>
      <c r="AM35" s="64">
        <f t="shared" si="10"/>
        <v>1</v>
      </c>
    </row>
    <row r="36" spans="1:39" s="89" customFormat="1" ht="61.5" customHeight="1" thickBot="1">
      <c r="A36" s="59" t="e">
        <f>CONCATENATE(I36,#REF!)</f>
        <v>#REF!</v>
      </c>
      <c r="B36" s="59" t="e">
        <f>CONCATENATE($I36,#REF!)</f>
        <v>#REF!</v>
      </c>
      <c r="C36" s="59" t="e">
        <f>CONCATENATE($I36,#REF!)</f>
        <v>#REF!</v>
      </c>
      <c r="D36" s="59" t="e">
        <f>CONCATENATE($I36,#REF!)</f>
        <v>#REF!</v>
      </c>
      <c r="E36" s="59" t="e">
        <f>CONCATENATE($I36,#REF!)</f>
        <v>#REF!</v>
      </c>
      <c r="F36" s="59" t="e">
        <f>CONCATENATE($I36,#REF!)</f>
        <v>#REF!</v>
      </c>
      <c r="G36" s="59" t="e">
        <f>CONCATENATE($I36,#REF!)</f>
        <v>#REF!</v>
      </c>
      <c r="H36" s="59" t="e">
        <f>CONCATENATE($I36,#REF!)</f>
        <v>#REF!</v>
      </c>
      <c r="I36" s="59" t="s">
        <v>525</v>
      </c>
      <c r="J36" s="61" t="s">
        <v>513</v>
      </c>
      <c r="K36" s="61" t="s">
        <v>162</v>
      </c>
      <c r="L36" s="62" t="s">
        <v>147</v>
      </c>
      <c r="M36" s="64"/>
      <c r="N36" s="128"/>
      <c r="O36" s="64">
        <f t="shared" si="3"/>
        <v>0</v>
      </c>
      <c r="P36" s="71">
        <v>5</v>
      </c>
      <c r="Q36" s="71"/>
      <c r="R36" s="64">
        <f t="shared" si="0"/>
        <v>5</v>
      </c>
      <c r="S36" s="64"/>
      <c r="T36" s="128"/>
      <c r="U36" s="64">
        <f t="shared" si="4"/>
        <v>0</v>
      </c>
      <c r="V36" s="64"/>
      <c r="W36" s="64"/>
      <c r="X36" s="64">
        <f t="shared" si="5"/>
        <v>0</v>
      </c>
      <c r="Y36" s="66"/>
      <c r="Z36" s="66"/>
      <c r="AA36" s="66">
        <f t="shared" si="6"/>
        <v>0</v>
      </c>
      <c r="AB36" s="66"/>
      <c r="AC36" s="66"/>
      <c r="AD36" s="66">
        <f t="shared" si="7"/>
        <v>0</v>
      </c>
      <c r="AE36" s="64"/>
      <c r="AF36" s="128"/>
      <c r="AG36" s="64">
        <f t="shared" si="8"/>
        <v>0</v>
      </c>
      <c r="AH36" s="63"/>
      <c r="AI36" s="64"/>
      <c r="AJ36" s="64">
        <f t="shared" si="9"/>
        <v>0</v>
      </c>
      <c r="AK36" s="64">
        <f t="shared" si="11"/>
        <v>5</v>
      </c>
      <c r="AL36" s="64">
        <f t="shared" si="13"/>
        <v>0</v>
      </c>
      <c r="AM36" s="64">
        <f t="shared" si="10"/>
        <v>5</v>
      </c>
    </row>
    <row r="37" spans="1:39" s="69" customFormat="1" ht="30" customHeight="1" thickBot="1">
      <c r="A37" s="59" t="e">
        <f>CONCATENATE(I37,#REF!)</f>
        <v>#REF!</v>
      </c>
      <c r="B37" s="59" t="e">
        <f>CONCATENATE($I37,#REF!)</f>
        <v>#REF!</v>
      </c>
      <c r="C37" s="59" t="e">
        <f>CONCATENATE($I37,#REF!)</f>
        <v>#REF!</v>
      </c>
      <c r="D37" s="59" t="e">
        <f>CONCATENATE($I37,#REF!)</f>
        <v>#REF!</v>
      </c>
      <c r="E37" s="59" t="e">
        <f>CONCATENATE($I37,#REF!)</f>
        <v>#REF!</v>
      </c>
      <c r="F37" s="59" t="e">
        <f>CONCATENATE($I37,#REF!)</f>
        <v>#REF!</v>
      </c>
      <c r="G37" s="59" t="e">
        <f>CONCATENATE($I37,#REF!)</f>
        <v>#REF!</v>
      </c>
      <c r="H37" s="59" t="e">
        <f>CONCATENATE($I37,#REF!)</f>
        <v>#REF!</v>
      </c>
      <c r="I37" s="59" t="s">
        <v>526</v>
      </c>
      <c r="J37" s="61" t="s">
        <v>517</v>
      </c>
      <c r="K37" s="61" t="s">
        <v>287</v>
      </c>
      <c r="L37" s="62" t="s">
        <v>147</v>
      </c>
      <c r="M37" s="64"/>
      <c r="N37" s="128"/>
      <c r="O37" s="64">
        <f t="shared" si="3"/>
        <v>0</v>
      </c>
      <c r="P37" s="64"/>
      <c r="Q37" s="64"/>
      <c r="R37" s="64">
        <f t="shared" si="0"/>
        <v>0</v>
      </c>
      <c r="S37" s="64"/>
      <c r="T37" s="128"/>
      <c r="U37" s="64">
        <f t="shared" si="4"/>
        <v>0</v>
      </c>
      <c r="V37" s="64"/>
      <c r="W37" s="64"/>
      <c r="X37" s="64">
        <f t="shared" si="5"/>
        <v>0</v>
      </c>
      <c r="Y37" s="66"/>
      <c r="Z37" s="66"/>
      <c r="AA37" s="66">
        <f t="shared" si="6"/>
        <v>0</v>
      </c>
      <c r="AB37" s="66"/>
      <c r="AC37" s="66"/>
      <c r="AD37" s="66">
        <f t="shared" si="7"/>
        <v>0</v>
      </c>
      <c r="AE37" s="64"/>
      <c r="AF37" s="128"/>
      <c r="AG37" s="64">
        <f t="shared" si="8"/>
        <v>0</v>
      </c>
      <c r="AH37" s="63"/>
      <c r="AI37" s="64"/>
      <c r="AJ37" s="64">
        <f t="shared" si="9"/>
        <v>0</v>
      </c>
      <c r="AK37" s="64">
        <f t="shared" si="11"/>
        <v>0</v>
      </c>
      <c r="AL37" s="64">
        <f t="shared" si="13"/>
        <v>0</v>
      </c>
      <c r="AM37" s="64">
        <f t="shared" si="10"/>
        <v>0</v>
      </c>
    </row>
    <row r="38" spans="1:39" s="69" customFormat="1" ht="60.75" customHeight="1" thickBot="1">
      <c r="A38" s="59" t="e">
        <f>CONCATENATE(I38,#REF!)</f>
        <v>#REF!</v>
      </c>
      <c r="B38" s="59" t="e">
        <f>CONCATENATE($I38,#REF!)</f>
        <v>#REF!</v>
      </c>
      <c r="C38" s="59" t="e">
        <f>CONCATENATE($I38,#REF!)</f>
        <v>#REF!</v>
      </c>
      <c r="D38" s="59" t="e">
        <f>CONCATENATE($I38,#REF!)</f>
        <v>#REF!</v>
      </c>
      <c r="E38" s="59" t="e">
        <f>CONCATENATE($I38,#REF!)</f>
        <v>#REF!</v>
      </c>
      <c r="F38" s="59" t="e">
        <f>CONCATENATE($I38,#REF!)</f>
        <v>#REF!</v>
      </c>
      <c r="G38" s="59" t="e">
        <f>CONCATENATE($I38,#REF!)</f>
        <v>#REF!</v>
      </c>
      <c r="H38" s="59" t="e">
        <f>CONCATENATE($I38,#REF!)</f>
        <v>#REF!</v>
      </c>
      <c r="I38" s="59" t="s">
        <v>527</v>
      </c>
      <c r="J38" s="61" t="s">
        <v>517</v>
      </c>
      <c r="K38" s="61" t="s">
        <v>168</v>
      </c>
      <c r="L38" s="62" t="s">
        <v>147</v>
      </c>
      <c r="M38" s="64"/>
      <c r="N38" s="128"/>
      <c r="O38" s="64">
        <f t="shared" si="3"/>
        <v>0</v>
      </c>
      <c r="P38" s="64"/>
      <c r="Q38" s="64"/>
      <c r="R38" s="64">
        <f t="shared" si="0"/>
        <v>0</v>
      </c>
      <c r="S38" s="64"/>
      <c r="T38" s="128"/>
      <c r="U38" s="64">
        <f t="shared" si="4"/>
        <v>0</v>
      </c>
      <c r="V38" s="64"/>
      <c r="W38" s="64"/>
      <c r="X38" s="64">
        <f t="shared" si="5"/>
        <v>0</v>
      </c>
      <c r="Y38" s="66"/>
      <c r="Z38" s="66"/>
      <c r="AA38" s="66">
        <f t="shared" si="6"/>
        <v>0</v>
      </c>
      <c r="AB38" s="66"/>
      <c r="AC38" s="66"/>
      <c r="AD38" s="66">
        <f t="shared" si="7"/>
        <v>0</v>
      </c>
      <c r="AE38" s="64"/>
      <c r="AF38" s="128"/>
      <c r="AG38" s="64">
        <f t="shared" si="8"/>
        <v>0</v>
      </c>
      <c r="AH38" s="63"/>
      <c r="AI38" s="64"/>
      <c r="AJ38" s="64">
        <f t="shared" si="9"/>
        <v>0</v>
      </c>
      <c r="AK38" s="64">
        <f t="shared" si="11"/>
        <v>0</v>
      </c>
      <c r="AL38" s="64">
        <f t="shared" si="13"/>
        <v>0</v>
      </c>
      <c r="AM38" s="64">
        <f t="shared" si="10"/>
        <v>0</v>
      </c>
    </row>
    <row r="39" spans="1:39" s="69" customFormat="1" ht="30" customHeight="1" thickBot="1">
      <c r="A39" s="59" t="e">
        <f>CONCATENATE(I39,#REF!)</f>
        <v>#REF!</v>
      </c>
      <c r="B39" s="59" t="e">
        <f>CONCATENATE($I39,#REF!)</f>
        <v>#REF!</v>
      </c>
      <c r="C39" s="59" t="e">
        <f>CONCATENATE($I39,#REF!)</f>
        <v>#REF!</v>
      </c>
      <c r="D39" s="59" t="e">
        <f>CONCATENATE($I39,#REF!)</f>
        <v>#REF!</v>
      </c>
      <c r="E39" s="59" t="e">
        <f>CONCATENATE($I39,#REF!)</f>
        <v>#REF!</v>
      </c>
      <c r="F39" s="59" t="e">
        <f>CONCATENATE($I39,#REF!)</f>
        <v>#REF!</v>
      </c>
      <c r="G39" s="59" t="e">
        <f>CONCATENATE($I39,#REF!)</f>
        <v>#REF!</v>
      </c>
      <c r="H39" s="59" t="e">
        <f>CONCATENATE($I39,#REF!)</f>
        <v>#REF!</v>
      </c>
      <c r="I39" s="59" t="s">
        <v>530</v>
      </c>
      <c r="J39" s="61" t="s">
        <v>673</v>
      </c>
      <c r="K39" s="61" t="s">
        <v>292</v>
      </c>
      <c r="L39" s="62" t="s">
        <v>147</v>
      </c>
      <c r="M39" s="64"/>
      <c r="N39" s="128"/>
      <c r="O39" s="64">
        <f t="shared" si="3"/>
        <v>0</v>
      </c>
      <c r="P39" s="64"/>
      <c r="Q39" s="64"/>
      <c r="R39" s="64">
        <f t="shared" si="0"/>
        <v>0</v>
      </c>
      <c r="S39" s="64"/>
      <c r="T39" s="128"/>
      <c r="U39" s="64">
        <f t="shared" si="4"/>
        <v>0</v>
      </c>
      <c r="V39" s="64"/>
      <c r="W39" s="64"/>
      <c r="X39" s="64">
        <f t="shared" si="5"/>
        <v>0</v>
      </c>
      <c r="Y39" s="66"/>
      <c r="Z39" s="66"/>
      <c r="AA39" s="66">
        <f t="shared" si="6"/>
        <v>0</v>
      </c>
      <c r="AB39" s="66"/>
      <c r="AC39" s="66"/>
      <c r="AD39" s="66">
        <f t="shared" si="7"/>
        <v>0</v>
      </c>
      <c r="AE39" s="64"/>
      <c r="AF39" s="128"/>
      <c r="AG39" s="64">
        <f t="shared" si="8"/>
        <v>0</v>
      </c>
      <c r="AH39" s="63"/>
      <c r="AI39" s="64"/>
      <c r="AJ39" s="64">
        <f t="shared" si="9"/>
        <v>0</v>
      </c>
      <c r="AK39" s="64">
        <f t="shared" si="11"/>
        <v>0</v>
      </c>
      <c r="AL39" s="64">
        <f t="shared" si="13"/>
        <v>0</v>
      </c>
      <c r="AM39" s="64">
        <f t="shared" si="10"/>
        <v>0</v>
      </c>
    </row>
    <row r="40" spans="1:39" s="69" customFormat="1" ht="54" customHeight="1" thickBot="1">
      <c r="A40" s="59" t="e">
        <f>CONCATENATE(I40,#REF!)</f>
        <v>#REF!</v>
      </c>
      <c r="B40" s="59" t="e">
        <f>CONCATENATE($I40,#REF!)</f>
        <v>#REF!</v>
      </c>
      <c r="C40" s="59" t="e">
        <f>CONCATENATE($I40,#REF!)</f>
        <v>#REF!</v>
      </c>
      <c r="D40" s="59" t="e">
        <f>CONCATENATE($I40,#REF!)</f>
        <v>#REF!</v>
      </c>
      <c r="E40" s="59" t="e">
        <f>CONCATENATE($I40,#REF!)</f>
        <v>#REF!</v>
      </c>
      <c r="F40" s="59" t="e">
        <f>CONCATENATE($I40,#REF!)</f>
        <v>#REF!</v>
      </c>
      <c r="G40" s="59" t="e">
        <f>CONCATENATE($I40,#REF!)</f>
        <v>#REF!</v>
      </c>
      <c r="H40" s="59" t="e">
        <f>CONCATENATE($I40,#REF!)</f>
        <v>#REF!</v>
      </c>
      <c r="I40" s="59" t="s">
        <v>169</v>
      </c>
      <c r="J40" s="61" t="s">
        <v>673</v>
      </c>
      <c r="K40" s="61" t="s">
        <v>170</v>
      </c>
      <c r="L40" s="62" t="s">
        <v>147</v>
      </c>
      <c r="M40" s="64"/>
      <c r="N40" s="128"/>
      <c r="O40" s="64">
        <f t="shared" si="3"/>
        <v>0</v>
      </c>
      <c r="P40" s="64"/>
      <c r="Q40" s="64"/>
      <c r="R40" s="64">
        <f t="shared" si="0"/>
        <v>0</v>
      </c>
      <c r="S40" s="64"/>
      <c r="T40" s="128"/>
      <c r="U40" s="64">
        <f t="shared" si="4"/>
        <v>0</v>
      </c>
      <c r="V40" s="64"/>
      <c r="W40" s="64"/>
      <c r="X40" s="64">
        <f t="shared" si="5"/>
        <v>0</v>
      </c>
      <c r="Y40" s="66"/>
      <c r="Z40" s="66"/>
      <c r="AA40" s="66">
        <f t="shared" si="6"/>
        <v>0</v>
      </c>
      <c r="AB40" s="66"/>
      <c r="AC40" s="66"/>
      <c r="AD40" s="66">
        <f t="shared" si="7"/>
        <v>0</v>
      </c>
      <c r="AE40" s="64"/>
      <c r="AF40" s="128"/>
      <c r="AG40" s="64">
        <f t="shared" si="8"/>
        <v>0</v>
      </c>
      <c r="AH40" s="63"/>
      <c r="AI40" s="64"/>
      <c r="AJ40" s="64">
        <f t="shared" si="9"/>
        <v>0</v>
      </c>
      <c r="AK40" s="64">
        <f t="shared" si="11"/>
        <v>0</v>
      </c>
      <c r="AL40" s="64">
        <f t="shared" si="13"/>
        <v>0</v>
      </c>
      <c r="AM40" s="64">
        <f t="shared" si="10"/>
        <v>0</v>
      </c>
    </row>
    <row r="41" spans="1:39" s="92" customFormat="1" ht="54.75" customHeight="1" thickBot="1">
      <c r="A41" s="69"/>
      <c r="B41" s="69"/>
      <c r="C41" s="69"/>
      <c r="D41" s="69"/>
      <c r="E41" s="69"/>
      <c r="F41" s="69"/>
      <c r="G41" s="69"/>
      <c r="H41" s="69"/>
      <c r="J41" s="98"/>
      <c r="K41" s="76" t="s">
        <v>944</v>
      </c>
      <c r="L41" s="99"/>
      <c r="M41" s="78">
        <f aca="true" t="shared" si="14" ref="M41:AM41">SUM(M8:M40)</f>
        <v>7</v>
      </c>
      <c r="N41" s="78">
        <f t="shared" si="14"/>
        <v>4</v>
      </c>
      <c r="O41" s="78">
        <f t="shared" si="14"/>
        <v>11</v>
      </c>
      <c r="P41" s="78">
        <f t="shared" si="14"/>
        <v>10</v>
      </c>
      <c r="Q41" s="78">
        <f t="shared" si="14"/>
        <v>0</v>
      </c>
      <c r="R41" s="78">
        <f t="shared" si="14"/>
        <v>10</v>
      </c>
      <c r="S41" s="78">
        <f t="shared" si="14"/>
        <v>7</v>
      </c>
      <c r="T41" s="78">
        <f t="shared" si="14"/>
        <v>2</v>
      </c>
      <c r="U41" s="78">
        <f t="shared" si="14"/>
        <v>9</v>
      </c>
      <c r="V41" s="78">
        <f t="shared" si="14"/>
        <v>11</v>
      </c>
      <c r="W41" s="78">
        <f t="shared" si="14"/>
        <v>0</v>
      </c>
      <c r="X41" s="78">
        <f t="shared" si="14"/>
        <v>11</v>
      </c>
      <c r="Y41" s="78">
        <f t="shared" si="14"/>
        <v>1</v>
      </c>
      <c r="Z41" s="78">
        <f t="shared" si="14"/>
        <v>0</v>
      </c>
      <c r="AA41" s="78">
        <f t="shared" si="14"/>
        <v>1</v>
      </c>
      <c r="AB41" s="78">
        <f t="shared" si="14"/>
        <v>1</v>
      </c>
      <c r="AC41" s="78">
        <f t="shared" si="14"/>
        <v>1</v>
      </c>
      <c r="AD41" s="78">
        <f t="shared" si="14"/>
        <v>2</v>
      </c>
      <c r="AE41" s="78">
        <f t="shared" si="14"/>
        <v>0</v>
      </c>
      <c r="AF41" s="78">
        <f t="shared" si="14"/>
        <v>2</v>
      </c>
      <c r="AG41" s="78">
        <f t="shared" si="14"/>
        <v>2</v>
      </c>
      <c r="AH41" s="78">
        <f t="shared" si="14"/>
        <v>0</v>
      </c>
      <c r="AI41" s="78">
        <f t="shared" si="14"/>
        <v>0</v>
      </c>
      <c r="AJ41" s="78">
        <f t="shared" si="14"/>
        <v>0</v>
      </c>
      <c r="AK41" s="78">
        <f t="shared" si="14"/>
        <v>37</v>
      </c>
      <c r="AL41" s="78">
        <f t="shared" si="14"/>
        <v>9</v>
      </c>
      <c r="AM41" s="78">
        <f t="shared" si="14"/>
        <v>46</v>
      </c>
    </row>
    <row r="42" spans="10:48" s="10" customFormat="1" ht="11.25">
      <c r="J42" s="33" t="s">
        <v>167</v>
      </c>
      <c r="K42" s="33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</row>
    <row r="43" spans="10:48" s="10" customFormat="1" ht="36" thickBot="1">
      <c r="J43" s="13" t="s">
        <v>198</v>
      </c>
      <c r="K43" s="57" t="s">
        <v>941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</row>
    <row r="44" spans="10:51" s="10" customFormat="1" ht="205.5" customHeight="1" thickBot="1">
      <c r="J44" s="13"/>
      <c r="K44" s="58" t="s">
        <v>966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55" t="s">
        <v>971</v>
      </c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</row>
  </sheetData>
  <sheetProtection/>
  <autoFilter ref="A7:L44"/>
  <mergeCells count="3">
    <mergeCell ref="K2:L2"/>
    <mergeCell ref="L5:L7"/>
    <mergeCell ref="O1:AA1"/>
  </mergeCells>
  <printOptions horizontalCentered="1"/>
  <pageMargins left="0.1968503937007874" right="0.1968503937007874" top="0.36" bottom="0.15748031496062992" header="0.1968503937007874" footer="0.15748031496062992"/>
  <pageSetup horizontalDpi="300" verticalDpi="300" orientation="landscape" paperSize="9" scale="60" r:id="rId3"/>
  <headerFooter alignWithMargins="0">
    <oddHeader>&amp;C&amp;"Arial,Grassetto Corsivo"&amp;24&amp;U&amp;A&amp;R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showGridLines="0" zoomScaleSheetLayoutView="80" zoomScalePageLayoutView="0" workbookViewId="0" topLeftCell="K1">
      <selection activeCell="R4" sqref="R4"/>
    </sheetView>
  </sheetViews>
  <sheetFormatPr defaultColWidth="9.140625" defaultRowHeight="12.75"/>
  <cols>
    <col min="1" max="8" width="14.57421875" style="10" hidden="1" customWidth="1"/>
    <col min="9" max="9" width="5.7109375" style="3" hidden="1" customWidth="1"/>
    <col min="10" max="10" width="17.8515625" style="1" hidden="1" customWidth="1"/>
    <col min="11" max="11" width="38.28125" style="1" customWidth="1"/>
    <col min="12" max="12" width="17.8515625" style="2" customWidth="1"/>
    <col min="13" max="14" width="14.421875" style="10" hidden="1" customWidth="1"/>
    <col min="15" max="15" width="14.28125" style="10" customWidth="1"/>
    <col min="16" max="17" width="14.421875" style="10" hidden="1" customWidth="1"/>
    <col min="18" max="18" width="15.421875" style="10" customWidth="1"/>
    <col min="19" max="20" width="14.421875" style="10" hidden="1" customWidth="1"/>
    <col min="21" max="21" width="14.421875" style="10" customWidth="1"/>
    <col min="22" max="23" width="14.421875" style="10" hidden="1" customWidth="1"/>
    <col min="24" max="24" width="21.140625" style="10" customWidth="1"/>
    <col min="25" max="26" width="14.421875" style="10" hidden="1" customWidth="1"/>
    <col min="27" max="27" width="15.7109375" style="10" customWidth="1"/>
    <col min="28" max="28" width="14.28125" style="10" hidden="1" customWidth="1"/>
    <col min="29" max="29" width="14.421875" style="10" hidden="1" customWidth="1"/>
    <col min="30" max="30" width="16.8515625" style="10" customWidth="1"/>
    <col min="31" max="32" width="14.421875" style="10" hidden="1" customWidth="1"/>
    <col min="33" max="33" width="15.7109375" style="10" customWidth="1"/>
    <col min="34" max="35" width="14.421875" style="10" hidden="1" customWidth="1"/>
    <col min="36" max="36" width="15.8515625" style="10" customWidth="1"/>
    <col min="37" max="38" width="14.421875" style="10" hidden="1" customWidth="1"/>
    <col min="39" max="39" width="17.8515625" style="10" customWidth="1"/>
    <col min="40" max="40" width="8.7109375" style="3" customWidth="1"/>
    <col min="41" max="16384" width="9.140625" style="3" customWidth="1"/>
  </cols>
  <sheetData>
    <row r="1" spans="10:27" s="10" customFormat="1" ht="81" customHeight="1" thickBot="1">
      <c r="J1" s="13"/>
      <c r="K1" s="55" t="s">
        <v>967</v>
      </c>
      <c r="L1" s="14"/>
      <c r="M1" s="14"/>
      <c r="N1" s="14"/>
      <c r="O1" s="155" t="s">
        <v>945</v>
      </c>
      <c r="P1" s="156"/>
      <c r="Q1" s="156"/>
      <c r="R1" s="156"/>
      <c r="S1" s="156"/>
      <c r="T1" s="156"/>
      <c r="U1" s="156"/>
      <c r="V1" s="156"/>
      <c r="W1" s="156"/>
      <c r="X1" s="168"/>
      <c r="Y1" s="168"/>
      <c r="Z1" s="168"/>
      <c r="AA1" s="157"/>
    </row>
    <row r="2" spans="10:39" s="15" customFormat="1" ht="38.25" customHeight="1">
      <c r="J2" s="31"/>
      <c r="K2" s="153" t="s">
        <v>166</v>
      </c>
      <c r="L2" s="15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0:39" s="17" customFormat="1" ht="22.5" customHeight="1">
      <c r="J3" s="16"/>
      <c r="K3" s="42" t="s">
        <v>256</v>
      </c>
      <c r="L3" s="50" t="s">
        <v>749</v>
      </c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0:39" s="37" customFormat="1" ht="24" customHeight="1" thickBot="1">
      <c r="J4" s="152"/>
      <c r="K4" s="43" t="s">
        <v>257</v>
      </c>
      <c r="L4" s="50" t="s">
        <v>750</v>
      </c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</row>
    <row r="5" spans="1:39" s="80" customFormat="1" ht="67.5" customHeight="1" thickBot="1">
      <c r="A5" s="79"/>
      <c r="B5" s="79"/>
      <c r="C5" s="79"/>
      <c r="D5" s="79"/>
      <c r="E5" s="79"/>
      <c r="F5" s="79"/>
      <c r="G5" s="79"/>
      <c r="H5" s="79"/>
      <c r="J5" s="81" t="s">
        <v>175</v>
      </c>
      <c r="K5" s="81" t="s">
        <v>258</v>
      </c>
      <c r="L5" s="163" t="s">
        <v>259</v>
      </c>
      <c r="M5" s="82" t="s">
        <v>317</v>
      </c>
      <c r="N5" s="82" t="s">
        <v>317</v>
      </c>
      <c r="O5" s="82" t="s">
        <v>317</v>
      </c>
      <c r="P5" s="82" t="s">
        <v>321</v>
      </c>
      <c r="Q5" s="82" t="s">
        <v>321</v>
      </c>
      <c r="R5" s="82" t="s">
        <v>321</v>
      </c>
      <c r="S5" s="82" t="s">
        <v>316</v>
      </c>
      <c r="T5" s="82" t="s">
        <v>316</v>
      </c>
      <c r="U5" s="82" t="s">
        <v>316</v>
      </c>
      <c r="V5" s="82" t="s">
        <v>318</v>
      </c>
      <c r="W5" s="82" t="s">
        <v>318</v>
      </c>
      <c r="X5" s="82" t="s">
        <v>318</v>
      </c>
      <c r="Y5" s="82" t="s">
        <v>937</v>
      </c>
      <c r="Z5" s="82" t="s">
        <v>937</v>
      </c>
      <c r="AA5" s="82" t="s">
        <v>937</v>
      </c>
      <c r="AB5" s="82" t="s">
        <v>413</v>
      </c>
      <c r="AC5" s="82" t="s">
        <v>413</v>
      </c>
      <c r="AD5" s="82" t="s">
        <v>413</v>
      </c>
      <c r="AE5" s="82" t="s">
        <v>319</v>
      </c>
      <c r="AF5" s="82" t="s">
        <v>319</v>
      </c>
      <c r="AG5" s="82" t="s">
        <v>319</v>
      </c>
      <c r="AH5" s="82" t="s">
        <v>320</v>
      </c>
      <c r="AI5" s="82" t="s">
        <v>320</v>
      </c>
      <c r="AJ5" s="82" t="s">
        <v>320</v>
      </c>
      <c r="AK5" s="82" t="s">
        <v>191</v>
      </c>
      <c r="AL5" s="82" t="s">
        <v>191</v>
      </c>
      <c r="AM5" s="82" t="s">
        <v>191</v>
      </c>
    </row>
    <row r="6" spans="1:40" s="8" customFormat="1" ht="10.5" customHeight="1" thickBot="1">
      <c r="A6" s="23"/>
      <c r="B6" s="23"/>
      <c r="C6" s="23"/>
      <c r="D6" s="23"/>
      <c r="E6" s="23"/>
      <c r="F6" s="23"/>
      <c r="G6" s="23"/>
      <c r="H6" s="23"/>
      <c r="J6" s="22"/>
      <c r="K6" s="22"/>
      <c r="L6" s="164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38"/>
    </row>
    <row r="7" spans="1:39" s="84" customFormat="1" ht="48.75" customHeight="1" thickBot="1">
      <c r="A7" s="83"/>
      <c r="B7" s="83"/>
      <c r="C7" s="83"/>
      <c r="D7" s="83"/>
      <c r="E7" s="83"/>
      <c r="F7" s="83"/>
      <c r="G7" s="83"/>
      <c r="H7" s="83"/>
      <c r="J7" s="85"/>
      <c r="K7" s="85"/>
      <c r="L7" s="164"/>
      <c r="M7" s="86" t="s">
        <v>956</v>
      </c>
      <c r="N7" s="138" t="s">
        <v>957</v>
      </c>
      <c r="O7" s="86" t="s">
        <v>958</v>
      </c>
      <c r="P7" s="86" t="s">
        <v>956</v>
      </c>
      <c r="Q7" s="138" t="s">
        <v>957</v>
      </c>
      <c r="R7" s="86" t="s">
        <v>958</v>
      </c>
      <c r="S7" s="86" t="s">
        <v>956</v>
      </c>
      <c r="T7" s="138" t="s">
        <v>957</v>
      </c>
      <c r="U7" s="86" t="s">
        <v>958</v>
      </c>
      <c r="V7" s="86" t="s">
        <v>956</v>
      </c>
      <c r="W7" s="138" t="s">
        <v>957</v>
      </c>
      <c r="X7" s="86" t="s">
        <v>958</v>
      </c>
      <c r="Y7" s="86" t="s">
        <v>956</v>
      </c>
      <c r="Z7" s="138" t="s">
        <v>957</v>
      </c>
      <c r="AA7" s="86" t="s">
        <v>958</v>
      </c>
      <c r="AB7" s="86" t="s">
        <v>956</v>
      </c>
      <c r="AC7" s="138" t="s">
        <v>957</v>
      </c>
      <c r="AD7" s="86" t="s">
        <v>958</v>
      </c>
      <c r="AE7" s="86" t="s">
        <v>956</v>
      </c>
      <c r="AF7" s="138" t="s">
        <v>957</v>
      </c>
      <c r="AG7" s="86" t="s">
        <v>958</v>
      </c>
      <c r="AH7" s="86" t="s">
        <v>956</v>
      </c>
      <c r="AI7" s="138" t="s">
        <v>957</v>
      </c>
      <c r="AJ7" s="86" t="s">
        <v>958</v>
      </c>
      <c r="AK7" s="86" t="s">
        <v>956</v>
      </c>
      <c r="AL7" s="138" t="s">
        <v>957</v>
      </c>
      <c r="AM7" s="86" t="s">
        <v>958</v>
      </c>
    </row>
    <row r="8" spans="1:39" s="59" customFormat="1" ht="30" customHeight="1" thickBot="1">
      <c r="A8" s="59" t="e">
        <f>CONCATENATE(I8,#REF!)</f>
        <v>#REF!</v>
      </c>
      <c r="B8" s="59" t="e">
        <f>CONCATENATE($I8,#REF!)</f>
        <v>#REF!</v>
      </c>
      <c r="C8" s="59" t="e">
        <f>CONCATENATE($I8,#REF!)</f>
        <v>#REF!</v>
      </c>
      <c r="D8" s="59" t="e">
        <f>CONCATENATE($I8,#REF!)</f>
        <v>#REF!</v>
      </c>
      <c r="E8" s="59" t="e">
        <f>CONCATENATE($I8,#REF!)</f>
        <v>#REF!</v>
      </c>
      <c r="F8" s="59" t="e">
        <f>CONCATENATE($I8,#REF!)</f>
        <v>#REF!</v>
      </c>
      <c r="G8" s="59" t="e">
        <f>CONCATENATE($I8,#REF!)</f>
        <v>#REF!</v>
      </c>
      <c r="H8" s="59" t="e">
        <f>CONCATENATE($I8,#REF!)</f>
        <v>#REF!</v>
      </c>
      <c r="I8" s="59" t="s">
        <v>174</v>
      </c>
      <c r="J8" s="61" t="s">
        <v>176</v>
      </c>
      <c r="K8" s="61" t="s">
        <v>750</v>
      </c>
      <c r="L8" s="62" t="s">
        <v>139</v>
      </c>
      <c r="M8" s="64"/>
      <c r="N8" s="139">
        <v>1</v>
      </c>
      <c r="O8" s="64">
        <f>SUM(M8:N8)</f>
        <v>1</v>
      </c>
      <c r="P8" s="64"/>
      <c r="Q8" s="139"/>
      <c r="R8" s="64">
        <f>SUM(P8:Q8)</f>
        <v>0</v>
      </c>
      <c r="S8" s="64"/>
      <c r="T8" s="139">
        <v>2</v>
      </c>
      <c r="U8" s="64">
        <f>SUM(S8:T8)</f>
        <v>2</v>
      </c>
      <c r="V8" s="64"/>
      <c r="W8" s="139">
        <v>1</v>
      </c>
      <c r="X8" s="64">
        <f>SUM(V8:W8)</f>
        <v>1</v>
      </c>
      <c r="Y8" s="66"/>
      <c r="Z8" s="144"/>
      <c r="AA8" s="66">
        <f>SUM(Y8:Z8)</f>
        <v>0</v>
      </c>
      <c r="AB8" s="65"/>
      <c r="AC8" s="144"/>
      <c r="AD8" s="66">
        <f>SUM(AB8:AC8)</f>
        <v>0</v>
      </c>
      <c r="AE8" s="64"/>
      <c r="AF8" s="139"/>
      <c r="AG8" s="64">
        <f>SUM(AE8:AF8)</f>
        <v>0</v>
      </c>
      <c r="AH8" s="64"/>
      <c r="AI8" s="139"/>
      <c r="AJ8" s="64">
        <f>SUM(AH8:AI8)</f>
        <v>0</v>
      </c>
      <c r="AK8" s="64">
        <f>M8+P8+S8+V8+Y8+AB8+AE8+AH8</f>
        <v>0</v>
      </c>
      <c r="AL8" s="64">
        <f>N8+Q8+T8+W8+Z8+AC8+AF8+AI8</f>
        <v>4</v>
      </c>
      <c r="AM8" s="64">
        <f>SUM(AK8:AL8)</f>
        <v>4</v>
      </c>
    </row>
    <row r="9" spans="1:40" s="59" customFormat="1" ht="30" customHeight="1" thickBot="1">
      <c r="A9" s="59" t="e">
        <f>CONCATENATE(I9,#REF!)</f>
        <v>#REF!</v>
      </c>
      <c r="B9" s="59" t="e">
        <f>CONCATENATE($I9,#REF!)</f>
        <v>#REF!</v>
      </c>
      <c r="C9" s="59" t="e">
        <f>CONCATENATE($I9,#REF!)</f>
        <v>#REF!</v>
      </c>
      <c r="D9" s="59" t="e">
        <f>CONCATENATE($I9,#REF!)</f>
        <v>#REF!</v>
      </c>
      <c r="E9" s="59" t="e">
        <f>CONCATENATE($I9,#REF!)</f>
        <v>#REF!</v>
      </c>
      <c r="F9" s="59" t="e">
        <f>CONCATENATE($I9,#REF!)</f>
        <v>#REF!</v>
      </c>
      <c r="G9" s="59" t="e">
        <f>CONCATENATE($I9,#REF!)</f>
        <v>#REF!</v>
      </c>
      <c r="H9" s="59" t="e">
        <f>CONCATENATE($I9,#REF!)</f>
        <v>#REF!</v>
      </c>
      <c r="I9" s="59" t="s">
        <v>34</v>
      </c>
      <c r="J9" s="61" t="s">
        <v>176</v>
      </c>
      <c r="K9" s="61" t="s">
        <v>859</v>
      </c>
      <c r="L9" s="62" t="s">
        <v>767</v>
      </c>
      <c r="M9" s="64"/>
      <c r="N9" s="139">
        <v>1</v>
      </c>
      <c r="O9" s="64">
        <f aca="true" t="shared" si="0" ref="O9:O19">SUM(M9:N9)</f>
        <v>1</v>
      </c>
      <c r="P9" s="64"/>
      <c r="Q9" s="139"/>
      <c r="R9" s="64">
        <f aca="true" t="shared" si="1" ref="R9:R19">SUM(P9:Q9)</f>
        <v>0</v>
      </c>
      <c r="S9" s="64"/>
      <c r="T9" s="139"/>
      <c r="U9" s="64">
        <f aca="true" t="shared" si="2" ref="U9:U19">SUM(S9:T9)</f>
        <v>0</v>
      </c>
      <c r="V9" s="64"/>
      <c r="W9" s="139"/>
      <c r="X9" s="64">
        <f aca="true" t="shared" si="3" ref="X9:X19">SUM(V9:W9)</f>
        <v>0</v>
      </c>
      <c r="Y9" s="66"/>
      <c r="Z9" s="144"/>
      <c r="AA9" s="66">
        <f aca="true" t="shared" si="4" ref="AA9:AA19">SUM(Y9:Z9)</f>
        <v>0</v>
      </c>
      <c r="AB9" s="65"/>
      <c r="AC9" s="144"/>
      <c r="AD9" s="66">
        <f aca="true" t="shared" si="5" ref="AD9:AD19">SUM(AB9:AC9)</f>
        <v>0</v>
      </c>
      <c r="AE9" s="64"/>
      <c r="AF9" s="139"/>
      <c r="AG9" s="64">
        <f aca="true" t="shared" si="6" ref="AG9:AG19">SUM(AE9:AF9)</f>
        <v>0</v>
      </c>
      <c r="AH9" s="64"/>
      <c r="AI9" s="139"/>
      <c r="AJ9" s="64">
        <f aca="true" t="shared" si="7" ref="AJ9:AJ19">SUM(AH9:AI9)</f>
        <v>0</v>
      </c>
      <c r="AK9" s="64">
        <f aca="true" t="shared" si="8" ref="AK9:AK19">M9+P9+S9+V9+Y9+AB9+AE9+AH9</f>
        <v>0</v>
      </c>
      <c r="AL9" s="64">
        <f aca="true" t="shared" si="9" ref="AL9:AL19">N9+Q9+T9+W9+Z9+AC9+AF9+AI9</f>
        <v>1</v>
      </c>
      <c r="AM9" s="64">
        <f aca="true" t="shared" si="10" ref="AM9:AM19">SUM(AK9:AL9)</f>
        <v>1</v>
      </c>
      <c r="AN9" s="69"/>
    </row>
    <row r="10" spans="1:39" s="69" customFormat="1" ht="60.75" customHeight="1" thickBot="1">
      <c r="A10" s="59" t="e">
        <f>CONCATENATE(I10,#REF!)</f>
        <v>#REF!</v>
      </c>
      <c r="B10" s="59" t="e">
        <f>CONCATENATE($I10,#REF!)</f>
        <v>#REF!</v>
      </c>
      <c r="C10" s="59" t="e">
        <f>CONCATENATE($I10,#REF!)</f>
        <v>#REF!</v>
      </c>
      <c r="D10" s="59" t="e">
        <f>CONCATENATE($I10,#REF!)</f>
        <v>#REF!</v>
      </c>
      <c r="E10" s="59" t="e">
        <f>CONCATENATE($I10,#REF!)</f>
        <v>#REF!</v>
      </c>
      <c r="F10" s="59" t="e">
        <f>CONCATENATE($I10,#REF!)</f>
        <v>#REF!</v>
      </c>
      <c r="G10" s="59" t="e">
        <f>CONCATENATE($I10,#REF!)</f>
        <v>#REF!</v>
      </c>
      <c r="H10" s="59" t="e">
        <f>CONCATENATE($I10,#REF!)</f>
        <v>#REF!</v>
      </c>
      <c r="I10" s="69" t="s">
        <v>11</v>
      </c>
      <c r="J10" s="61" t="s">
        <v>681</v>
      </c>
      <c r="K10" s="61" t="s">
        <v>860</v>
      </c>
      <c r="L10" s="62" t="s">
        <v>767</v>
      </c>
      <c r="M10" s="71">
        <v>1</v>
      </c>
      <c r="N10" s="139"/>
      <c r="O10" s="64">
        <f t="shared" si="0"/>
        <v>1</v>
      </c>
      <c r="P10" s="64"/>
      <c r="Q10" s="139"/>
      <c r="R10" s="64">
        <f t="shared" si="1"/>
        <v>0</v>
      </c>
      <c r="S10" s="64"/>
      <c r="T10" s="139"/>
      <c r="U10" s="64">
        <f t="shared" si="2"/>
        <v>0</v>
      </c>
      <c r="V10" s="64"/>
      <c r="W10" s="139"/>
      <c r="X10" s="64">
        <f t="shared" si="3"/>
        <v>0</v>
      </c>
      <c r="Y10" s="66"/>
      <c r="Z10" s="144"/>
      <c r="AA10" s="66">
        <f t="shared" si="4"/>
        <v>0</v>
      </c>
      <c r="AB10" s="65"/>
      <c r="AC10" s="144"/>
      <c r="AD10" s="66">
        <f t="shared" si="5"/>
        <v>0</v>
      </c>
      <c r="AE10" s="64"/>
      <c r="AF10" s="139"/>
      <c r="AG10" s="64">
        <f t="shared" si="6"/>
        <v>0</v>
      </c>
      <c r="AH10" s="64"/>
      <c r="AI10" s="139"/>
      <c r="AJ10" s="64">
        <f t="shared" si="7"/>
        <v>0</v>
      </c>
      <c r="AK10" s="64">
        <f t="shared" si="8"/>
        <v>1</v>
      </c>
      <c r="AL10" s="64">
        <f t="shared" si="9"/>
        <v>0</v>
      </c>
      <c r="AM10" s="64">
        <f t="shared" si="10"/>
        <v>1</v>
      </c>
    </row>
    <row r="11" spans="1:39" s="69" customFormat="1" ht="57" customHeight="1" thickBot="1">
      <c r="A11" s="59" t="e">
        <f>CONCATENATE(I11,#REF!)</f>
        <v>#REF!</v>
      </c>
      <c r="B11" s="59" t="e">
        <f>CONCATENATE($I11,#REF!)</f>
        <v>#REF!</v>
      </c>
      <c r="C11" s="59" t="e">
        <f>CONCATENATE($I11,#REF!)</f>
        <v>#REF!</v>
      </c>
      <c r="D11" s="59" t="e">
        <f>CONCATENATE($I11,#REF!)</f>
        <v>#REF!</v>
      </c>
      <c r="E11" s="59" t="e">
        <f>CONCATENATE($I11,#REF!)</f>
        <v>#REF!</v>
      </c>
      <c r="F11" s="59" t="e">
        <f>CONCATENATE($I11,#REF!)</f>
        <v>#REF!</v>
      </c>
      <c r="G11" s="59" t="e">
        <f>CONCATENATE($I11,#REF!)</f>
        <v>#REF!</v>
      </c>
      <c r="H11" s="59" t="e">
        <f>CONCATENATE($I11,#REF!)</f>
        <v>#REF!</v>
      </c>
      <c r="I11" s="69" t="s">
        <v>12</v>
      </c>
      <c r="J11" s="61" t="s">
        <v>180</v>
      </c>
      <c r="K11" s="61" t="s">
        <v>861</v>
      </c>
      <c r="L11" s="62" t="s">
        <v>767</v>
      </c>
      <c r="M11" s="64"/>
      <c r="N11" s="139"/>
      <c r="O11" s="64">
        <f t="shared" si="0"/>
        <v>0</v>
      </c>
      <c r="P11" s="64"/>
      <c r="Q11" s="139"/>
      <c r="R11" s="64">
        <f t="shared" si="1"/>
        <v>0</v>
      </c>
      <c r="S11" s="64"/>
      <c r="T11" s="139">
        <v>1</v>
      </c>
      <c r="U11" s="64">
        <f t="shared" si="2"/>
        <v>1</v>
      </c>
      <c r="V11" s="64"/>
      <c r="W11" s="139"/>
      <c r="X11" s="64">
        <f t="shared" si="3"/>
        <v>0</v>
      </c>
      <c r="Y11" s="66"/>
      <c r="Z11" s="144"/>
      <c r="AA11" s="66">
        <f t="shared" si="4"/>
        <v>0</v>
      </c>
      <c r="AB11" s="65"/>
      <c r="AC11" s="144"/>
      <c r="AD11" s="66">
        <f t="shared" si="5"/>
        <v>0</v>
      </c>
      <c r="AE11" s="64"/>
      <c r="AF11" s="139"/>
      <c r="AG11" s="64">
        <f t="shared" si="6"/>
        <v>0</v>
      </c>
      <c r="AH11" s="64"/>
      <c r="AI11" s="139"/>
      <c r="AJ11" s="64">
        <f t="shared" si="7"/>
        <v>0</v>
      </c>
      <c r="AK11" s="64">
        <f t="shared" si="8"/>
        <v>0</v>
      </c>
      <c r="AL11" s="64">
        <f t="shared" si="9"/>
        <v>1</v>
      </c>
      <c r="AM11" s="64">
        <f t="shared" si="10"/>
        <v>1</v>
      </c>
    </row>
    <row r="12" spans="1:39" s="69" customFormat="1" ht="30" customHeight="1" thickBot="1">
      <c r="A12" s="59" t="e">
        <f>CONCATENATE(I12,#REF!)</f>
        <v>#REF!</v>
      </c>
      <c r="B12" s="59" t="e">
        <f>CONCATENATE($I12,#REF!)</f>
        <v>#REF!</v>
      </c>
      <c r="C12" s="59" t="e">
        <f>CONCATENATE($I12,#REF!)</f>
        <v>#REF!</v>
      </c>
      <c r="D12" s="59" t="e">
        <f>CONCATENATE($I12,#REF!)</f>
        <v>#REF!</v>
      </c>
      <c r="E12" s="59" t="e">
        <f>CONCATENATE($I12,#REF!)</f>
        <v>#REF!</v>
      </c>
      <c r="F12" s="59" t="e">
        <f>CONCATENATE($I12,#REF!)</f>
        <v>#REF!</v>
      </c>
      <c r="G12" s="59" t="e">
        <f>CONCATENATE($I12,#REF!)</f>
        <v>#REF!</v>
      </c>
      <c r="H12" s="59" t="e">
        <f>CONCATENATE($I12,#REF!)</f>
        <v>#REF!</v>
      </c>
      <c r="I12" s="69" t="s">
        <v>795</v>
      </c>
      <c r="J12" s="61" t="s">
        <v>179</v>
      </c>
      <c r="K12" s="61" t="s">
        <v>862</v>
      </c>
      <c r="L12" s="62" t="s">
        <v>767</v>
      </c>
      <c r="M12" s="64"/>
      <c r="N12" s="139"/>
      <c r="O12" s="64">
        <f t="shared" si="0"/>
        <v>0</v>
      </c>
      <c r="P12" s="64"/>
      <c r="Q12" s="139"/>
      <c r="R12" s="64">
        <f t="shared" si="1"/>
        <v>0</v>
      </c>
      <c r="S12" s="64"/>
      <c r="T12" s="139">
        <v>1</v>
      </c>
      <c r="U12" s="64">
        <f t="shared" si="2"/>
        <v>1</v>
      </c>
      <c r="V12" s="64"/>
      <c r="W12" s="139"/>
      <c r="X12" s="64">
        <f t="shared" si="3"/>
        <v>0</v>
      </c>
      <c r="Y12" s="66"/>
      <c r="Z12" s="144"/>
      <c r="AA12" s="66">
        <f t="shared" si="4"/>
        <v>0</v>
      </c>
      <c r="AB12" s="65"/>
      <c r="AC12" s="144"/>
      <c r="AD12" s="66">
        <f t="shared" si="5"/>
        <v>0</v>
      </c>
      <c r="AE12" s="64"/>
      <c r="AF12" s="139"/>
      <c r="AG12" s="64">
        <f t="shared" si="6"/>
        <v>0</v>
      </c>
      <c r="AH12" s="64"/>
      <c r="AI12" s="139"/>
      <c r="AJ12" s="64">
        <f t="shared" si="7"/>
        <v>0</v>
      </c>
      <c r="AK12" s="64">
        <f t="shared" si="8"/>
        <v>0</v>
      </c>
      <c r="AL12" s="64">
        <f t="shared" si="9"/>
        <v>1</v>
      </c>
      <c r="AM12" s="64">
        <f t="shared" si="10"/>
        <v>1</v>
      </c>
    </row>
    <row r="13" spans="1:40" s="69" customFormat="1" ht="37.5" customHeight="1" thickBot="1">
      <c r="A13" s="59" t="e">
        <f>CONCATENATE(I13,#REF!)</f>
        <v>#REF!</v>
      </c>
      <c r="B13" s="59" t="e">
        <f>CONCATENATE($I13,#REF!)</f>
        <v>#REF!</v>
      </c>
      <c r="C13" s="59" t="e">
        <f>CONCATENATE($I13,#REF!)</f>
        <v>#REF!</v>
      </c>
      <c r="D13" s="59" t="e">
        <f>CONCATENATE($I13,#REF!)</f>
        <v>#REF!</v>
      </c>
      <c r="E13" s="59" t="e">
        <f>CONCATENATE($I13,#REF!)</f>
        <v>#REF!</v>
      </c>
      <c r="F13" s="59" t="e">
        <f>CONCATENATE($I13,#REF!)</f>
        <v>#REF!</v>
      </c>
      <c r="G13" s="59" t="e">
        <f>CONCATENATE($I13,#REF!)</f>
        <v>#REF!</v>
      </c>
      <c r="H13" s="59" t="e">
        <f>CONCATENATE($I13,#REF!)</f>
        <v>#REF!</v>
      </c>
      <c r="I13" s="69" t="s">
        <v>13</v>
      </c>
      <c r="J13" s="61" t="s">
        <v>178</v>
      </c>
      <c r="K13" s="61" t="s">
        <v>863</v>
      </c>
      <c r="L13" s="62" t="s">
        <v>767</v>
      </c>
      <c r="M13" s="64"/>
      <c r="N13" s="139">
        <v>1</v>
      </c>
      <c r="O13" s="64">
        <f t="shared" si="0"/>
        <v>1</v>
      </c>
      <c r="P13" s="64"/>
      <c r="Q13" s="139"/>
      <c r="R13" s="64">
        <f t="shared" si="1"/>
        <v>0</v>
      </c>
      <c r="S13" s="64"/>
      <c r="T13" s="139">
        <v>1</v>
      </c>
      <c r="U13" s="64">
        <f t="shared" si="2"/>
        <v>1</v>
      </c>
      <c r="V13" s="64"/>
      <c r="W13" s="139"/>
      <c r="X13" s="64">
        <f t="shared" si="3"/>
        <v>0</v>
      </c>
      <c r="Y13" s="66"/>
      <c r="Z13" s="144"/>
      <c r="AA13" s="66">
        <f t="shared" si="4"/>
        <v>0</v>
      </c>
      <c r="AB13" s="65"/>
      <c r="AC13" s="144"/>
      <c r="AD13" s="66">
        <f t="shared" si="5"/>
        <v>0</v>
      </c>
      <c r="AE13" s="64"/>
      <c r="AF13" s="139"/>
      <c r="AG13" s="64">
        <f t="shared" si="6"/>
        <v>0</v>
      </c>
      <c r="AH13" s="64"/>
      <c r="AI13" s="139"/>
      <c r="AJ13" s="64">
        <f t="shared" si="7"/>
        <v>0</v>
      </c>
      <c r="AK13" s="64">
        <f t="shared" si="8"/>
        <v>0</v>
      </c>
      <c r="AL13" s="64">
        <f t="shared" si="9"/>
        <v>2</v>
      </c>
      <c r="AM13" s="64">
        <f t="shared" si="10"/>
        <v>2</v>
      </c>
      <c r="AN13" s="89"/>
    </row>
    <row r="14" spans="1:39" s="69" customFormat="1" ht="57" customHeight="1" thickBot="1">
      <c r="A14" s="59" t="e">
        <f>CONCATENATE(I14,#REF!)</f>
        <v>#REF!</v>
      </c>
      <c r="B14" s="59" t="e">
        <f>CONCATENATE($I14,#REF!)</f>
        <v>#REF!</v>
      </c>
      <c r="C14" s="59" t="e">
        <f>CONCATENATE($I14,#REF!)</f>
        <v>#REF!</v>
      </c>
      <c r="D14" s="59" t="e">
        <f>CONCATENATE($I14,#REF!)</f>
        <v>#REF!</v>
      </c>
      <c r="E14" s="59" t="e">
        <f>CONCATENATE($I14,#REF!)</f>
        <v>#REF!</v>
      </c>
      <c r="F14" s="59" t="e">
        <f>CONCATENATE($I14,#REF!)</f>
        <v>#REF!</v>
      </c>
      <c r="G14" s="59" t="e">
        <f>CONCATENATE($I14,#REF!)</f>
        <v>#REF!</v>
      </c>
      <c r="H14" s="59" t="e">
        <f>CONCATENATE($I14,#REF!)</f>
        <v>#REF!</v>
      </c>
      <c r="I14" s="69" t="s">
        <v>935</v>
      </c>
      <c r="J14" s="61" t="s">
        <v>179</v>
      </c>
      <c r="K14" s="61" t="s">
        <v>864</v>
      </c>
      <c r="L14" s="62" t="s">
        <v>767</v>
      </c>
      <c r="M14" s="71">
        <v>1</v>
      </c>
      <c r="N14" s="139">
        <v>1</v>
      </c>
      <c r="O14" s="64">
        <f t="shared" si="0"/>
        <v>2</v>
      </c>
      <c r="P14" s="64"/>
      <c r="Q14" s="139"/>
      <c r="R14" s="64">
        <f t="shared" si="1"/>
        <v>0</v>
      </c>
      <c r="S14" s="64"/>
      <c r="T14" s="139"/>
      <c r="U14" s="64">
        <f t="shared" si="2"/>
        <v>0</v>
      </c>
      <c r="V14" s="64"/>
      <c r="W14" s="139"/>
      <c r="X14" s="64">
        <f t="shared" si="3"/>
        <v>0</v>
      </c>
      <c r="Y14" s="66"/>
      <c r="Z14" s="144"/>
      <c r="AA14" s="66">
        <f t="shared" si="4"/>
        <v>0</v>
      </c>
      <c r="AB14" s="65"/>
      <c r="AC14" s="144"/>
      <c r="AD14" s="66">
        <f t="shared" si="5"/>
        <v>0</v>
      </c>
      <c r="AE14" s="64"/>
      <c r="AF14" s="139"/>
      <c r="AG14" s="64">
        <f t="shared" si="6"/>
        <v>0</v>
      </c>
      <c r="AH14" s="64"/>
      <c r="AI14" s="139"/>
      <c r="AJ14" s="64">
        <f t="shared" si="7"/>
        <v>0</v>
      </c>
      <c r="AK14" s="64">
        <f t="shared" si="8"/>
        <v>1</v>
      </c>
      <c r="AL14" s="64">
        <f t="shared" si="9"/>
        <v>1</v>
      </c>
      <c r="AM14" s="64">
        <f t="shared" si="10"/>
        <v>2</v>
      </c>
    </row>
    <row r="15" spans="1:39" s="69" customFormat="1" ht="60.75" customHeight="1" thickBot="1">
      <c r="A15" s="59" t="e">
        <f>CONCATENATE(I15,#REF!)</f>
        <v>#REF!</v>
      </c>
      <c r="B15" s="59" t="e">
        <f>CONCATENATE($I15,#REF!)</f>
        <v>#REF!</v>
      </c>
      <c r="C15" s="59" t="e">
        <f>CONCATENATE($I15,#REF!)</f>
        <v>#REF!</v>
      </c>
      <c r="D15" s="59" t="e">
        <f>CONCATENATE($I15,#REF!)</f>
        <v>#REF!</v>
      </c>
      <c r="E15" s="59" t="e">
        <f>CONCATENATE($I15,#REF!)</f>
        <v>#REF!</v>
      </c>
      <c r="F15" s="59" t="e">
        <f>CONCATENATE($I15,#REF!)</f>
        <v>#REF!</v>
      </c>
      <c r="G15" s="59" t="e">
        <f>CONCATENATE($I15,#REF!)</f>
        <v>#REF!</v>
      </c>
      <c r="H15" s="59" t="e">
        <f>CONCATENATE($I15,#REF!)</f>
        <v>#REF!</v>
      </c>
      <c r="I15" s="69" t="s">
        <v>793</v>
      </c>
      <c r="J15" s="61" t="s">
        <v>176</v>
      </c>
      <c r="K15" s="61" t="s">
        <v>865</v>
      </c>
      <c r="L15" s="62" t="s">
        <v>767</v>
      </c>
      <c r="M15" s="64"/>
      <c r="N15" s="139"/>
      <c r="O15" s="64">
        <f t="shared" si="0"/>
        <v>0</v>
      </c>
      <c r="P15" s="64"/>
      <c r="Q15" s="139"/>
      <c r="R15" s="64">
        <f t="shared" si="1"/>
        <v>0</v>
      </c>
      <c r="S15" s="64"/>
      <c r="T15" s="139"/>
      <c r="U15" s="64">
        <f t="shared" si="2"/>
        <v>0</v>
      </c>
      <c r="V15" s="71">
        <v>1</v>
      </c>
      <c r="W15" s="139"/>
      <c r="X15" s="64">
        <f t="shared" si="3"/>
        <v>1</v>
      </c>
      <c r="Y15" s="66"/>
      <c r="Z15" s="144"/>
      <c r="AA15" s="66">
        <f t="shared" si="4"/>
        <v>0</v>
      </c>
      <c r="AB15" s="65"/>
      <c r="AC15" s="144"/>
      <c r="AD15" s="66">
        <f t="shared" si="5"/>
        <v>0</v>
      </c>
      <c r="AE15" s="64"/>
      <c r="AF15" s="139"/>
      <c r="AG15" s="64">
        <f t="shared" si="6"/>
        <v>0</v>
      </c>
      <c r="AH15" s="64"/>
      <c r="AI15" s="139"/>
      <c r="AJ15" s="64">
        <f t="shared" si="7"/>
        <v>0</v>
      </c>
      <c r="AK15" s="64">
        <f t="shared" si="8"/>
        <v>1</v>
      </c>
      <c r="AL15" s="64">
        <f t="shared" si="9"/>
        <v>0</v>
      </c>
      <c r="AM15" s="64">
        <f t="shared" si="10"/>
        <v>1</v>
      </c>
    </row>
    <row r="16" spans="1:40" s="69" customFormat="1" ht="57.75" customHeight="1" thickBot="1">
      <c r="A16" s="59" t="e">
        <f>CONCATENATE(I16,#REF!)</f>
        <v>#REF!</v>
      </c>
      <c r="B16" s="59" t="e">
        <f>CONCATENATE($I16,#REF!)</f>
        <v>#REF!</v>
      </c>
      <c r="C16" s="59" t="e">
        <f>CONCATENATE($I16,#REF!)</f>
        <v>#REF!</v>
      </c>
      <c r="D16" s="59" t="e">
        <f>CONCATENATE($I16,#REF!)</f>
        <v>#REF!</v>
      </c>
      <c r="E16" s="59" t="e">
        <f>CONCATENATE($I16,#REF!)</f>
        <v>#REF!</v>
      </c>
      <c r="F16" s="59" t="e">
        <f>CONCATENATE($I16,#REF!)</f>
        <v>#REF!</v>
      </c>
      <c r="G16" s="59" t="e">
        <f>CONCATENATE($I16,#REF!)</f>
        <v>#REF!</v>
      </c>
      <c r="H16" s="59" t="e">
        <f>CONCATENATE($I16,#REF!)</f>
        <v>#REF!</v>
      </c>
      <c r="I16" s="69" t="s">
        <v>183</v>
      </c>
      <c r="J16" s="61" t="s">
        <v>197</v>
      </c>
      <c r="K16" s="61" t="s">
        <v>177</v>
      </c>
      <c r="L16" s="62" t="s">
        <v>146</v>
      </c>
      <c r="M16" s="64"/>
      <c r="N16" s="139">
        <v>1</v>
      </c>
      <c r="O16" s="64">
        <f t="shared" si="0"/>
        <v>1</v>
      </c>
      <c r="P16" s="64"/>
      <c r="Q16" s="139"/>
      <c r="R16" s="64">
        <f t="shared" si="1"/>
        <v>0</v>
      </c>
      <c r="S16" s="64"/>
      <c r="T16" s="139"/>
      <c r="U16" s="64">
        <f t="shared" si="2"/>
        <v>0</v>
      </c>
      <c r="V16" s="64"/>
      <c r="W16" s="139"/>
      <c r="X16" s="64">
        <f t="shared" si="3"/>
        <v>0</v>
      </c>
      <c r="Y16" s="66"/>
      <c r="Z16" s="144"/>
      <c r="AA16" s="66">
        <f t="shared" si="4"/>
        <v>0</v>
      </c>
      <c r="AB16" s="65"/>
      <c r="AC16" s="144"/>
      <c r="AD16" s="66">
        <f t="shared" si="5"/>
        <v>0</v>
      </c>
      <c r="AE16" s="64"/>
      <c r="AF16" s="139"/>
      <c r="AG16" s="64">
        <f t="shared" si="6"/>
        <v>0</v>
      </c>
      <c r="AH16" s="64"/>
      <c r="AI16" s="139"/>
      <c r="AJ16" s="64">
        <f t="shared" si="7"/>
        <v>0</v>
      </c>
      <c r="AK16" s="64">
        <f t="shared" si="8"/>
        <v>0</v>
      </c>
      <c r="AL16" s="64">
        <f t="shared" si="9"/>
        <v>1</v>
      </c>
      <c r="AM16" s="64">
        <f t="shared" si="10"/>
        <v>1</v>
      </c>
      <c r="AN16" s="59"/>
    </row>
    <row r="17" spans="1:39" s="69" customFormat="1" ht="30" customHeight="1" thickBot="1">
      <c r="A17" s="59" t="e">
        <f>CONCATENATE(I17,#REF!)</f>
        <v>#REF!</v>
      </c>
      <c r="B17" s="59" t="e">
        <f>CONCATENATE($I17,#REF!)</f>
        <v>#REF!</v>
      </c>
      <c r="C17" s="59" t="e">
        <f>CONCATENATE($I17,#REF!)</f>
        <v>#REF!</v>
      </c>
      <c r="D17" s="59" t="e">
        <f>CONCATENATE($I17,#REF!)</f>
        <v>#REF!</v>
      </c>
      <c r="E17" s="59" t="e">
        <f>CONCATENATE($I17,#REF!)</f>
        <v>#REF!</v>
      </c>
      <c r="F17" s="59" t="e">
        <f>CONCATENATE($I17,#REF!)</f>
        <v>#REF!</v>
      </c>
      <c r="G17" s="59" t="e">
        <f>CONCATENATE($I17,#REF!)</f>
        <v>#REF!</v>
      </c>
      <c r="H17" s="59" t="e">
        <f>CONCATENATE($I17,#REF!)</f>
        <v>#REF!</v>
      </c>
      <c r="I17" s="69" t="s">
        <v>184</v>
      </c>
      <c r="J17" s="61" t="s">
        <v>181</v>
      </c>
      <c r="K17" s="61" t="s">
        <v>182</v>
      </c>
      <c r="L17" s="62" t="s">
        <v>147</v>
      </c>
      <c r="M17" s="64"/>
      <c r="N17" s="139"/>
      <c r="O17" s="64">
        <f t="shared" si="0"/>
        <v>0</v>
      </c>
      <c r="P17" s="64"/>
      <c r="Q17" s="139"/>
      <c r="R17" s="64">
        <f t="shared" si="1"/>
        <v>0</v>
      </c>
      <c r="S17" s="64"/>
      <c r="T17" s="139"/>
      <c r="U17" s="64">
        <f t="shared" si="2"/>
        <v>0</v>
      </c>
      <c r="V17" s="64"/>
      <c r="W17" s="139"/>
      <c r="X17" s="64">
        <f t="shared" si="3"/>
        <v>0</v>
      </c>
      <c r="Y17" s="66"/>
      <c r="Z17" s="144"/>
      <c r="AA17" s="66">
        <f t="shared" si="4"/>
        <v>0</v>
      </c>
      <c r="AB17" s="65"/>
      <c r="AC17" s="144"/>
      <c r="AD17" s="66">
        <f t="shared" si="5"/>
        <v>0</v>
      </c>
      <c r="AE17" s="64"/>
      <c r="AF17" s="139"/>
      <c r="AG17" s="64">
        <f t="shared" si="6"/>
        <v>0</v>
      </c>
      <c r="AH17" s="64"/>
      <c r="AI17" s="139"/>
      <c r="AJ17" s="64">
        <f t="shared" si="7"/>
        <v>0</v>
      </c>
      <c r="AK17" s="64">
        <f t="shared" si="8"/>
        <v>0</v>
      </c>
      <c r="AL17" s="64">
        <f t="shared" si="9"/>
        <v>0</v>
      </c>
      <c r="AM17" s="64">
        <f t="shared" si="10"/>
        <v>0</v>
      </c>
    </row>
    <row r="18" spans="1:39" s="69" customFormat="1" ht="55.5" customHeight="1" thickBot="1">
      <c r="A18" s="59" t="e">
        <f>CONCATENATE(I18,#REF!)</f>
        <v>#REF!</v>
      </c>
      <c r="B18" s="59" t="e">
        <f>CONCATENATE($I18,#REF!)</f>
        <v>#REF!</v>
      </c>
      <c r="C18" s="59" t="e">
        <f>CONCATENATE($I18,#REF!)</f>
        <v>#REF!</v>
      </c>
      <c r="D18" s="59" t="e">
        <f>CONCATENATE($I18,#REF!)</f>
        <v>#REF!</v>
      </c>
      <c r="E18" s="59" t="e">
        <f>CONCATENATE($I18,#REF!)</f>
        <v>#REF!</v>
      </c>
      <c r="F18" s="59" t="e">
        <f>CONCATENATE($I18,#REF!)</f>
        <v>#REF!</v>
      </c>
      <c r="G18" s="59" t="e">
        <f>CONCATENATE($I18,#REF!)</f>
        <v>#REF!</v>
      </c>
      <c r="H18" s="59" t="e">
        <f>CONCATENATE($I18,#REF!)</f>
        <v>#REF!</v>
      </c>
      <c r="I18" s="69" t="s">
        <v>185</v>
      </c>
      <c r="J18" s="61" t="s">
        <v>181</v>
      </c>
      <c r="K18" s="61" t="s">
        <v>187</v>
      </c>
      <c r="L18" s="62" t="s">
        <v>147</v>
      </c>
      <c r="M18" s="64"/>
      <c r="N18" s="139"/>
      <c r="O18" s="64">
        <f t="shared" si="0"/>
        <v>0</v>
      </c>
      <c r="P18" s="64"/>
      <c r="Q18" s="139"/>
      <c r="R18" s="64">
        <f t="shared" si="1"/>
        <v>0</v>
      </c>
      <c r="S18" s="64"/>
      <c r="T18" s="139"/>
      <c r="U18" s="64">
        <f t="shared" si="2"/>
        <v>0</v>
      </c>
      <c r="V18" s="64"/>
      <c r="W18" s="139"/>
      <c r="X18" s="64">
        <f t="shared" si="3"/>
        <v>0</v>
      </c>
      <c r="Y18" s="66"/>
      <c r="Z18" s="144"/>
      <c r="AA18" s="66">
        <f t="shared" si="4"/>
        <v>0</v>
      </c>
      <c r="AB18" s="65"/>
      <c r="AC18" s="144"/>
      <c r="AD18" s="66">
        <f t="shared" si="5"/>
        <v>0</v>
      </c>
      <c r="AE18" s="64"/>
      <c r="AF18" s="139"/>
      <c r="AG18" s="64">
        <f t="shared" si="6"/>
        <v>0</v>
      </c>
      <c r="AH18" s="64"/>
      <c r="AI18" s="139"/>
      <c r="AJ18" s="64">
        <f t="shared" si="7"/>
        <v>0</v>
      </c>
      <c r="AK18" s="64">
        <f t="shared" si="8"/>
        <v>0</v>
      </c>
      <c r="AL18" s="64">
        <f t="shared" si="9"/>
        <v>0</v>
      </c>
      <c r="AM18" s="64">
        <f t="shared" si="10"/>
        <v>0</v>
      </c>
    </row>
    <row r="19" spans="1:39" s="69" customFormat="1" ht="57" customHeight="1" thickBot="1">
      <c r="A19" s="59" t="e">
        <f>CONCATENATE(I19,#REF!)</f>
        <v>#REF!</v>
      </c>
      <c r="B19" s="59" t="e">
        <f>CONCATENATE($I19,#REF!)</f>
        <v>#REF!</v>
      </c>
      <c r="C19" s="59" t="e">
        <f>CONCATENATE($I19,#REF!)</f>
        <v>#REF!</v>
      </c>
      <c r="D19" s="59" t="e">
        <f>CONCATENATE($I19,#REF!)</f>
        <v>#REF!</v>
      </c>
      <c r="E19" s="59" t="e">
        <f>CONCATENATE($I19,#REF!)</f>
        <v>#REF!</v>
      </c>
      <c r="F19" s="59" t="e">
        <f>CONCATENATE($I19,#REF!)</f>
        <v>#REF!</v>
      </c>
      <c r="G19" s="59" t="e">
        <f>CONCATENATE($I19,#REF!)</f>
        <v>#REF!</v>
      </c>
      <c r="H19" s="59" t="e">
        <f>CONCATENATE($I19,#REF!)</f>
        <v>#REF!</v>
      </c>
      <c r="I19" s="69" t="s">
        <v>186</v>
      </c>
      <c r="J19" s="61" t="s">
        <v>181</v>
      </c>
      <c r="K19" s="61" t="s">
        <v>188</v>
      </c>
      <c r="L19" s="62" t="s">
        <v>147</v>
      </c>
      <c r="M19" s="64"/>
      <c r="N19" s="139"/>
      <c r="O19" s="64">
        <f t="shared" si="0"/>
        <v>0</v>
      </c>
      <c r="P19" s="64"/>
      <c r="Q19" s="139"/>
      <c r="R19" s="64">
        <f t="shared" si="1"/>
        <v>0</v>
      </c>
      <c r="S19" s="64"/>
      <c r="T19" s="139"/>
      <c r="U19" s="64">
        <f t="shared" si="2"/>
        <v>0</v>
      </c>
      <c r="V19" s="64"/>
      <c r="W19" s="139"/>
      <c r="X19" s="64">
        <f t="shared" si="3"/>
        <v>0</v>
      </c>
      <c r="Y19" s="66"/>
      <c r="Z19" s="144"/>
      <c r="AA19" s="66">
        <f t="shared" si="4"/>
        <v>0</v>
      </c>
      <c r="AB19" s="65"/>
      <c r="AC19" s="144"/>
      <c r="AD19" s="66">
        <f t="shared" si="5"/>
        <v>0</v>
      </c>
      <c r="AE19" s="64"/>
      <c r="AF19" s="139"/>
      <c r="AG19" s="64">
        <f t="shared" si="6"/>
        <v>0</v>
      </c>
      <c r="AH19" s="64"/>
      <c r="AI19" s="139"/>
      <c r="AJ19" s="64">
        <f t="shared" si="7"/>
        <v>0</v>
      </c>
      <c r="AK19" s="64">
        <f t="shared" si="8"/>
        <v>0</v>
      </c>
      <c r="AL19" s="64">
        <f t="shared" si="9"/>
        <v>0</v>
      </c>
      <c r="AM19" s="64">
        <f t="shared" si="10"/>
        <v>0</v>
      </c>
    </row>
    <row r="20" spans="1:39" s="92" customFormat="1" ht="28.5" thickBot="1">
      <c r="A20" s="69"/>
      <c r="B20" s="69"/>
      <c r="C20" s="69"/>
      <c r="D20" s="69"/>
      <c r="E20" s="69"/>
      <c r="F20" s="69"/>
      <c r="G20" s="69"/>
      <c r="H20" s="69"/>
      <c r="J20" s="101"/>
      <c r="K20" s="76" t="s">
        <v>944</v>
      </c>
      <c r="L20" s="102"/>
      <c r="M20" s="78">
        <f aca="true" t="shared" si="11" ref="M20:AJ20">SUM(M8:M19)</f>
        <v>2</v>
      </c>
      <c r="N20" s="78">
        <f t="shared" si="11"/>
        <v>5</v>
      </c>
      <c r="O20" s="78">
        <f t="shared" si="11"/>
        <v>7</v>
      </c>
      <c r="P20" s="78">
        <f t="shared" si="11"/>
        <v>0</v>
      </c>
      <c r="Q20" s="78">
        <f t="shared" si="11"/>
        <v>0</v>
      </c>
      <c r="R20" s="78">
        <f t="shared" si="11"/>
        <v>0</v>
      </c>
      <c r="S20" s="78">
        <f t="shared" si="11"/>
        <v>0</v>
      </c>
      <c r="T20" s="78">
        <f t="shared" si="11"/>
        <v>5</v>
      </c>
      <c r="U20" s="78">
        <f t="shared" si="11"/>
        <v>5</v>
      </c>
      <c r="V20" s="78">
        <f t="shared" si="11"/>
        <v>1</v>
      </c>
      <c r="W20" s="78">
        <f t="shared" si="11"/>
        <v>1</v>
      </c>
      <c r="X20" s="78">
        <f t="shared" si="11"/>
        <v>2</v>
      </c>
      <c r="Y20" s="78">
        <f t="shared" si="11"/>
        <v>0</v>
      </c>
      <c r="Z20" s="78">
        <f t="shared" si="11"/>
        <v>0</v>
      </c>
      <c r="AA20" s="78">
        <f t="shared" si="11"/>
        <v>0</v>
      </c>
      <c r="AB20" s="78">
        <f t="shared" si="11"/>
        <v>0</v>
      </c>
      <c r="AC20" s="78">
        <f t="shared" si="11"/>
        <v>0</v>
      </c>
      <c r="AD20" s="78">
        <f t="shared" si="11"/>
        <v>0</v>
      </c>
      <c r="AE20" s="78">
        <f t="shared" si="11"/>
        <v>0</v>
      </c>
      <c r="AF20" s="78">
        <f t="shared" si="11"/>
        <v>0</v>
      </c>
      <c r="AG20" s="78">
        <f t="shared" si="11"/>
        <v>0</v>
      </c>
      <c r="AH20" s="78">
        <f t="shared" si="11"/>
        <v>0</v>
      </c>
      <c r="AI20" s="78">
        <f t="shared" si="11"/>
        <v>0</v>
      </c>
      <c r="AJ20" s="78">
        <f t="shared" si="11"/>
        <v>0</v>
      </c>
      <c r="AK20" s="78">
        <f>M20+P20+S20+V20+Y20+AE20+AH20</f>
        <v>3</v>
      </c>
      <c r="AL20" s="78">
        <f>N20+Q20+T20+W20+Z20+AF20+AI20</f>
        <v>11</v>
      </c>
      <c r="AM20" s="78">
        <f>O20+R20+U20+X20+AA20+AG20+AJ20</f>
        <v>14</v>
      </c>
    </row>
  </sheetData>
  <sheetProtection/>
  <autoFilter ref="A7:L15"/>
  <mergeCells count="3">
    <mergeCell ref="K2:L2"/>
    <mergeCell ref="L5:L7"/>
    <mergeCell ref="O1:AA1"/>
  </mergeCells>
  <printOptions horizontalCentered="1"/>
  <pageMargins left="0.0013670166229221349" right="0.0013670166229221349" top="0.43" bottom="0.4" header="0.18" footer="0.21"/>
  <pageSetup fitToHeight="1" fitToWidth="1" horizontalDpi="300" verticalDpi="300" orientation="landscape" paperSize="9" scale="61" r:id="rId3"/>
  <headerFooter alignWithMargins="0">
    <oddHeader>&amp;C&amp;"Arial,Grassetto Corsivo"&amp;24&amp;U&amp;A&amp;R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FULVIO</dc:creator>
  <cp:keywords/>
  <dc:description/>
  <cp:lastModifiedBy>Alex</cp:lastModifiedBy>
  <cp:lastPrinted>2009-01-13T15:47:39Z</cp:lastPrinted>
  <dcterms:created xsi:type="dcterms:W3CDTF">2007-11-23T13:06:09Z</dcterms:created>
  <dcterms:modified xsi:type="dcterms:W3CDTF">2009-01-15T12:45:58Z</dcterms:modified>
  <cp:category/>
  <cp:version/>
  <cp:contentType/>
  <cp:contentStatus/>
</cp:coreProperties>
</file>